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sprememba dokumentacije\"/>
    </mc:Choice>
  </mc:AlternateContent>
  <bookViews>
    <workbookView xWindow="0" yWindow="0" windowWidth="16755" windowHeight="6990"/>
  </bookViews>
  <sheets>
    <sheet name="2021" sheetId="2" r:id="rId1"/>
  </sheets>
  <calcPr calcId="162913"/>
</workbook>
</file>

<file path=xl/calcChain.xml><?xml version="1.0" encoding="utf-8"?>
<calcChain xmlns="http://schemas.openxmlformats.org/spreadsheetml/2006/main">
  <c r="D256" i="2" l="1"/>
  <c r="D60" i="2" l="1"/>
  <c r="D18" i="2"/>
  <c r="D20" i="2" s="1"/>
  <c r="H20" i="2" s="1"/>
  <c r="D21" i="2"/>
  <c r="H21" i="2" s="1"/>
  <c r="H19" i="2"/>
  <c r="D22" i="2" l="1"/>
  <c r="D204" i="2"/>
  <c r="H204" i="2" s="1"/>
  <c r="D49" i="2"/>
  <c r="H49" i="2" s="1"/>
  <c r="D34" i="2"/>
  <c r="D288" i="2"/>
  <c r="H288" i="2" s="1"/>
  <c r="H277" i="2"/>
  <c r="D277" i="2"/>
  <c r="D278" i="2" s="1"/>
  <c r="H278" i="2" s="1"/>
  <c r="D266" i="2"/>
  <c r="H266" i="2" s="1"/>
  <c r="D255" i="2"/>
  <c r="H255" i="2" s="1"/>
  <c r="D242" i="2"/>
  <c r="H242" i="2" s="1"/>
  <c r="H231" i="2"/>
  <c r="D232" i="2"/>
  <c r="H232" i="2" s="1"/>
  <c r="D231" i="2"/>
  <c r="D220" i="2"/>
  <c r="H220" i="2" s="1"/>
  <c r="D193" i="2"/>
  <c r="H193" i="2" s="1"/>
  <c r="D181" i="2"/>
  <c r="H181" i="2" s="1"/>
  <c r="D170" i="2"/>
  <c r="H170" i="2" s="1"/>
  <c r="D159" i="2"/>
  <c r="D160" i="2" s="1"/>
  <c r="H160" i="2" s="1"/>
  <c r="D148" i="2"/>
  <c r="H148" i="2" s="1"/>
  <c r="D137" i="2"/>
  <c r="H137" i="2" s="1"/>
  <c r="D126" i="2"/>
  <c r="D127" i="2" s="1"/>
  <c r="H127" i="2" s="1"/>
  <c r="D115" i="2"/>
  <c r="H115" i="2" s="1"/>
  <c r="D104" i="2"/>
  <c r="D105" i="2" s="1"/>
  <c r="H105" i="2" s="1"/>
  <c r="D93" i="2"/>
  <c r="H93" i="2" s="1"/>
  <c r="D82" i="2"/>
  <c r="H82" i="2" s="1"/>
  <c r="D71" i="2"/>
  <c r="H71" i="2" s="1"/>
  <c r="H60" i="2"/>
  <c r="D61" i="2"/>
  <c r="H61" i="2" s="1"/>
  <c r="D50" i="2"/>
  <c r="H50" i="2" s="1"/>
  <c r="H34" i="2"/>
  <c r="D72" i="2" l="1"/>
  <c r="H72" i="2" s="1"/>
  <c r="D94" i="2"/>
  <c r="H94" i="2" s="1"/>
  <c r="D182" i="2"/>
  <c r="H182" i="2" s="1"/>
  <c r="H126" i="2"/>
  <c r="H159" i="2"/>
  <c r="D116" i="2"/>
  <c r="H116" i="2" s="1"/>
  <c r="D149" i="2"/>
  <c r="H149" i="2" s="1"/>
  <c r="D83" i="2"/>
  <c r="H83" i="2" s="1"/>
  <c r="D221" i="2"/>
  <c r="H221" i="2" s="1"/>
  <c r="D138" i="2"/>
  <c r="H138" i="2" s="1"/>
  <c r="D171" i="2"/>
  <c r="H171" i="2" s="1"/>
  <c r="D243" i="2"/>
  <c r="H243" i="2" s="1"/>
  <c r="D267" i="2"/>
  <c r="H267" i="2" s="1"/>
  <c r="H104" i="2"/>
  <c r="D194" i="2"/>
  <c r="H194" i="2" s="1"/>
  <c r="D289" i="2"/>
  <c r="H289" i="2" s="1"/>
  <c r="D205" i="2"/>
  <c r="H205" i="2" s="1"/>
  <c r="H256" i="2"/>
  <c r="H22" i="2"/>
  <c r="H18" i="2"/>
  <c r="D35" i="2" l="1"/>
  <c r="D209" i="2"/>
  <c r="H209" i="2" s="1"/>
  <c r="D39" i="2"/>
  <c r="H39" i="2" s="1"/>
  <c r="D210" i="2" l="1"/>
  <c r="H210" i="2" s="1"/>
  <c r="D5" i="2"/>
  <c r="H5" i="2" s="1"/>
  <c r="H35" i="2"/>
  <c r="D40" i="2"/>
  <c r="H40" i="2" s="1"/>
  <c r="D6" i="2" l="1"/>
  <c r="H6" i="2" s="1"/>
  <c r="D211" i="2"/>
  <c r="H211" i="2" s="1"/>
  <c r="D41" i="2"/>
  <c r="H41" i="2" s="1"/>
  <c r="D7" i="2" l="1"/>
  <c r="H7" i="2" s="1"/>
</calcChain>
</file>

<file path=xl/sharedStrings.xml><?xml version="1.0" encoding="utf-8"?>
<sst xmlns="http://schemas.openxmlformats.org/spreadsheetml/2006/main" count="795" uniqueCount="193">
  <si>
    <t>Papir</t>
  </si>
  <si>
    <t>Vezava</t>
  </si>
  <si>
    <t>Dodelava</t>
  </si>
  <si>
    <t>Naklada</t>
  </si>
  <si>
    <t>Dostava</t>
  </si>
  <si>
    <t>Pakiranje</t>
  </si>
  <si>
    <t>Ocenjena vrednost</t>
  </si>
  <si>
    <t>A4, pokončno</t>
  </si>
  <si>
    <t>Lepljeno</t>
  </si>
  <si>
    <t>/</t>
  </si>
  <si>
    <t>Platnica, tisk</t>
  </si>
  <si>
    <t>Rok izdelave</t>
  </si>
  <si>
    <t>MOV</t>
  </si>
  <si>
    <t>Izidov letno</t>
  </si>
  <si>
    <t>10.000</t>
  </si>
  <si>
    <t>2, 4/4</t>
  </si>
  <si>
    <t>1</t>
  </si>
  <si>
    <t>Format tiska</t>
  </si>
  <si>
    <t>80 g/m2, 4/1</t>
  </si>
  <si>
    <t>Tiskane strani, barve</t>
  </si>
  <si>
    <t>1, 4/0</t>
  </si>
  <si>
    <t>14.000</t>
  </si>
  <si>
    <t>250 g/m2, 4/4, lak</t>
  </si>
  <si>
    <t>Spirala</t>
  </si>
  <si>
    <t>Mehka vezava</t>
  </si>
  <si>
    <t>Mat plastika ovitka, lak</t>
  </si>
  <si>
    <t>Vezava s spiralo, mat plastika platnice, izsek platnice</t>
  </si>
  <si>
    <t>400 x 300 cm</t>
  </si>
  <si>
    <t>Montaža na pano</t>
  </si>
  <si>
    <t>280 x 295 cm</t>
  </si>
  <si>
    <t>Cerada</t>
  </si>
  <si>
    <t>2</t>
  </si>
  <si>
    <t>500 x 220 cm</t>
  </si>
  <si>
    <t>Format tiskovine</t>
  </si>
  <si>
    <t>Ponudba na enoto z DDV:</t>
  </si>
  <si>
    <t>Ponudba na enoto brez DDV:</t>
  </si>
  <si>
    <t>Obseg strani, barve</t>
  </si>
  <si>
    <t>Standardni</t>
  </si>
  <si>
    <t>A5</t>
  </si>
  <si>
    <t>Enota 1.1: GLASILO SVETA MOV</t>
  </si>
  <si>
    <t>Enota 1.2: URADNI VESTNIK MOV</t>
  </si>
  <si>
    <t>Pošta Velenje in MOV</t>
  </si>
  <si>
    <t>A4, zgiban v amerikanko</t>
  </si>
  <si>
    <t>150 g/m2, sijajni</t>
  </si>
  <si>
    <t>350 g/m2, 4/4</t>
  </si>
  <si>
    <t>Na pano (Velenje)</t>
  </si>
  <si>
    <t>PGD Velenje</t>
  </si>
  <si>
    <t>40,5 x 21 cm</t>
  </si>
  <si>
    <t>300 g/m2 Olin</t>
  </si>
  <si>
    <t xml:space="preserve"> 2 x zgibano, kliše 3 x 3 cm, srebrn folijatisk</t>
  </si>
  <si>
    <t>10</t>
  </si>
  <si>
    <t>Zgibano v amerikanko</t>
  </si>
  <si>
    <t>MO Velenje</t>
  </si>
  <si>
    <t>1.500</t>
  </si>
  <si>
    <t>198 x 248 mm, pokončno</t>
  </si>
  <si>
    <t>10 blokov</t>
  </si>
  <si>
    <t>Perforacija listov (trganje)</t>
  </si>
  <si>
    <t>93 x 127 mm, pokončno</t>
  </si>
  <si>
    <t>30 x 3 (Č+M+R), 1/0</t>
  </si>
  <si>
    <t>50 x 2 (Č+M), 1/0</t>
  </si>
  <si>
    <t>Hrbet debel karton, lice 250g, 1/0</t>
  </si>
  <si>
    <t>25 x 4 (Č+R), 1/0</t>
  </si>
  <si>
    <t>50 x 2 (Č+R), 1/1</t>
  </si>
  <si>
    <t>Numerac., ista št. na Č+R listu</t>
  </si>
  <si>
    <t>60 g, samokopirni</t>
  </si>
  <si>
    <t>A4, zgiban v A5</t>
  </si>
  <si>
    <t>150 g/m2, mat</t>
  </si>
  <si>
    <t>150 g/m2, brezlesni</t>
  </si>
  <si>
    <t>13.000</t>
  </si>
  <si>
    <t>100, 4/4</t>
  </si>
  <si>
    <t>1.200</t>
  </si>
  <si>
    <t>7</t>
  </si>
  <si>
    <t>1.000</t>
  </si>
  <si>
    <t>26</t>
  </si>
  <si>
    <t>320 x 220 cm</t>
  </si>
  <si>
    <t>300 x 220 cm</t>
  </si>
  <si>
    <t>375 x 220 cm x 2</t>
  </si>
  <si>
    <t>394 x 220 cm x 9</t>
  </si>
  <si>
    <t>120 x 178 cm</t>
  </si>
  <si>
    <t>9</t>
  </si>
  <si>
    <t>100 x 1.000 cm</t>
  </si>
  <si>
    <t>2 x žep po višini, rinke</t>
  </si>
  <si>
    <t>3.000</t>
  </si>
  <si>
    <t>7 ur z dostavo na Pošto Velenje</t>
  </si>
  <si>
    <t>6</t>
  </si>
  <si>
    <t>one way vision folija (mikroperforirana folija za steklene površine, 160 mikronov)</t>
  </si>
  <si>
    <t>80 g/m2, pisarniški</t>
  </si>
  <si>
    <t>Enota 3.2: OGLASNI PANO "CESTA TALCEV"</t>
  </si>
  <si>
    <t>Enota 3.3: CITY LIGHT PLAKATI</t>
  </si>
  <si>
    <t>SKLOP 2:  Tiskovine manjšega formata</t>
  </si>
  <si>
    <t>PP</t>
  </si>
  <si>
    <t xml:space="preserve">PP </t>
  </si>
  <si>
    <t xml:space="preserve">Konto </t>
  </si>
  <si>
    <t>Konto</t>
  </si>
  <si>
    <t>Demontaža in montaža na pano (Velenje)</t>
  </si>
  <si>
    <t>SKLOP 3: Tiskovine večjega formata</t>
  </si>
  <si>
    <t>Zgibano  v A5</t>
  </si>
  <si>
    <t>Enota 2.2: ZGIBANKA REVITALIZACIJA STAROTRŠKEGA JEDRA</t>
  </si>
  <si>
    <t>Enota 3.5: PLAKATI GALERIJE NA PROSTEM</t>
  </si>
  <si>
    <t>Enota 3.6: CESTNI TRANSPARENT</t>
  </si>
  <si>
    <t xml:space="preserve">Enota 3.7: TRANSPARENT ZA OZADJE ODRA </t>
  </si>
  <si>
    <t>5 delovnih dni</t>
  </si>
  <si>
    <t>12</t>
  </si>
  <si>
    <r>
      <t xml:space="preserve">SKLOP 1: Enostavne tiskovine s hitro dostavo                                                                                                                            </t>
    </r>
    <r>
      <rPr>
        <b/>
        <sz val="40"/>
        <color rgb="FFFF0000"/>
        <rFont val="Calibri"/>
        <family val="2"/>
        <charset val="238"/>
        <scheme val="minor"/>
      </rPr>
      <t>2021</t>
    </r>
  </si>
  <si>
    <t>A4</t>
  </si>
  <si>
    <t>A4 zgiban v A5</t>
  </si>
  <si>
    <t>3</t>
  </si>
  <si>
    <t>A4 zgiban v amerikanko</t>
  </si>
  <si>
    <t>500</t>
  </si>
  <si>
    <t>50 blokov</t>
  </si>
  <si>
    <t>Demontaža in montaža v vitrine</t>
  </si>
  <si>
    <t>cca 160 x115 mm</t>
  </si>
  <si>
    <t>2, 4/4 - DT</t>
  </si>
  <si>
    <t>300 g/m2</t>
  </si>
  <si>
    <t xml:space="preserve">Enota 2.6: REVIJA "RAZVOJ" </t>
  </si>
  <si>
    <t>Enota 2.7: TISKOVINA "OBČINSKI PRAZNIK"</t>
  </si>
  <si>
    <t>Enota 2.8: VABILA OB OBČINSKEM PRAZNIKU</t>
  </si>
  <si>
    <t>Enota 2.10: VOŠČILNICE</t>
  </si>
  <si>
    <t>Enota 2.11:  ODREDBA - 3 listi=1 odredba (enobarven tisk črn+moder+rdeč)</t>
  </si>
  <si>
    <t>Enota 2.12:  ZAPISNIK - 2 lista=1 zapisnik (enobarven tisk  črn+moder)</t>
  </si>
  <si>
    <t>Enota 2.13: ZAPISNIK DOLG: 4 listi=1 zapisnik (enobarven tisk, 2x črn + 2x moder)</t>
  </si>
  <si>
    <t>Enota 2.14: OBVESTILO - 2 lista=1 obvestilo (enobarven tisk črn+rdeč, obojestransko)</t>
  </si>
  <si>
    <t>Enota 2.15: ZGIBANKE</t>
  </si>
  <si>
    <t>Rinke zgoraj</t>
  </si>
  <si>
    <t xml:space="preserve">Enota 2.4: LETAK "Razvajaj se v mestu" </t>
  </si>
  <si>
    <t>Enota 2.5 Razglednice za svetniško skupino Naše Velenje</t>
  </si>
  <si>
    <t>A4, pokončno, 2. zvezki</t>
  </si>
  <si>
    <t>2 x 85</t>
  </si>
  <si>
    <t>2 x 150, 1/1</t>
  </si>
  <si>
    <t>2 x 200 g/m2, 4/0</t>
  </si>
  <si>
    <t>Ponudba za tipično enoto tiska brez DDV:</t>
  </si>
  <si>
    <t>Ponudba za tipično enoto tiska z DDV:</t>
  </si>
  <si>
    <t xml:space="preserve">Glasilo Sveta izhaja 10x letno v obsegu cca 150 ČB strani in v nakladi 85 izvodov. Ena naklada vsebuje osnovno glasilo, cca 5x letno dodamo do 2 ločene priloge, ki  se pakirajo in naslavljajo ločeno. </t>
  </si>
  <si>
    <t>PREDVIDEN OBSEG IN POGOJI TISKA 2021</t>
  </si>
  <si>
    <t>25</t>
  </si>
  <si>
    <t>30, 1/1</t>
  </si>
  <si>
    <t>Šivan (sponke)</t>
  </si>
  <si>
    <t>PVC pakiranje z naslovi</t>
  </si>
  <si>
    <t>PVC pakiranje, naslavljanje</t>
  </si>
  <si>
    <t>Na Pošto Velenje in na MOV</t>
  </si>
  <si>
    <t>Uradni vestnik izhaja cca 25x letno v obsegu od 8 do cca 50 strani v nakladi 17 izvodov.</t>
  </si>
  <si>
    <t>Ponudba na enoto tiska brez DDV:</t>
  </si>
  <si>
    <t>Ponudba na enoto tiska z DDV:</t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</si>
  <si>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Celotna naklada po zgornjih specifikacijah</t>
    </r>
  </si>
  <si>
    <t xml:space="preserve"> 2 x zgibano, plastifikacija, folijatisk</t>
  </si>
  <si>
    <t>Enota 2.9: VABILA ZA SPREJEME ŽUPANA</t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</si>
  <si>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Naklada 13.000 izvodov po zgornjih specifikacijah.</t>
    </r>
  </si>
  <si>
    <t>Enota 3.4:  PLAKATI V IZLOŽBE PC STANDARD</t>
  </si>
  <si>
    <t>Montaža v izložbe</t>
  </si>
  <si>
    <t>2 x žep na plakat, demontaža starih, montaža novih</t>
  </si>
  <si>
    <t>1. vsi pokončni neto 120x175cm,
2. vsi ležeči neto 170x110cm
+ v obeh primerih zgoraj in spodaj žep višine 5 cm.</t>
  </si>
  <si>
    <t>Ponudba tiska skupaj z DDV:</t>
  </si>
  <si>
    <t>Ponudba tiska skupaj brez DDV:</t>
  </si>
  <si>
    <t>50, 4/4</t>
  </si>
  <si>
    <t>11,2 x 15 cm (A6+)</t>
  </si>
  <si>
    <t xml:space="preserve">Enota 2.3 LETAK  "Medgeneracijski festival" </t>
  </si>
  <si>
    <t>Nepredvidena in dodatna dela 10% brez DDV:</t>
  </si>
  <si>
    <t>Skupaj ponudba za sklop 1 brez DDV:</t>
  </si>
  <si>
    <t>Ponudba za sklop 1 brez DDV:</t>
  </si>
  <si>
    <t>Ponudba za sklop 1 z DDV:</t>
  </si>
  <si>
    <t xml:space="preserve"> Nepredvid. in dod. dela 10% z DDV:</t>
  </si>
  <si>
    <t xml:space="preserve">     Skupaj ponudba za sklop 1 z DDV:</t>
  </si>
  <si>
    <t>Ponudba za sklop 2 brez DDV:</t>
  </si>
  <si>
    <t>Skupaj ponudba za sklop 2 brez DDV:</t>
  </si>
  <si>
    <t>Ponudba za sklop 2 z DDV:</t>
  </si>
  <si>
    <t xml:space="preserve">     Skupaj ponudba za sklop 2 z DDV:</t>
  </si>
  <si>
    <t>Ponudba za sklop 3 brez DDV:</t>
  </si>
  <si>
    <t>Ponudba za sklop 3 z DDV:</t>
  </si>
  <si>
    <t>Skupaj ponudba za sklop 3 brez DDV:</t>
  </si>
  <si>
    <t xml:space="preserve">     Skupaj ponudba za sklop 3 z DDV:</t>
  </si>
  <si>
    <t>2 x 50, 1/1</t>
  </si>
  <si>
    <t>Enota 3.1: BILBOARD PLAKAT</t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</si>
  <si>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plakata 100x 1000 cm po zgornjih specifikacijah. pokončni neto format širina 120 cm, višina 1850 cm; bruto + dodatek 10 cm po višini za oba žepa (spodnji in zgornji rob) ali ležeči neto format širina 170 cm, višina 120 cm, bruto + dodatek 10 cm po višini za oba žepa (spodnji in zgornji rob)</t>
    </r>
  </si>
  <si>
    <t xml:space="preserve">
-  Celotna naklada po zgornjih specifikacijah</t>
  </si>
  <si>
    <t>Ponudba za tipično enoto tiska 150 strani brez DDV:</t>
  </si>
  <si>
    <t>Ponudba za tipično enoto tiska 50 strani brez DDV:</t>
  </si>
  <si>
    <t>Ponudba za tipično enoto tiska 150 strani z DDV:</t>
  </si>
  <si>
    <t>Ponudba za tipično enoto tiska 50 strani z DDV:</t>
  </si>
  <si>
    <r>
      <rPr>
        <b/>
        <sz val="9"/>
        <rFont val="Calibri"/>
        <family val="2"/>
        <scheme val="minor"/>
      </rPr>
      <t>TIPIČNA ENOTA TISKA za ponudbo ob predvideni letni količini (glasilo + priloga, pakirana in poslana ločeno)</t>
    </r>
    <r>
      <rPr>
        <sz val="9"/>
        <rFont val="Calibri"/>
        <family val="2"/>
        <scheme val="minor"/>
      </rPr>
      <t xml:space="preserve">: 
- Osnovno glasilo: A4, pokončni, 80g/m2, </t>
    </r>
    <r>
      <rPr>
        <u/>
        <sz val="9"/>
        <rFont val="Calibri"/>
        <family val="2"/>
        <scheme val="minor"/>
      </rPr>
      <t>150 strani</t>
    </r>
    <r>
      <rPr>
        <sz val="9"/>
        <rFont val="Calibri"/>
        <family val="2"/>
        <scheme val="minor"/>
      </rPr>
      <t xml:space="preserve">, 1/1,  platnica 200g-4/0, pakiranje, naslavljanje, dostava na pošto Velenje in MOV. 
- Priloga:  A4, pokončni, 80g/m2, </t>
    </r>
    <r>
      <rPr>
        <u/>
        <sz val="9"/>
        <rFont val="Calibri"/>
        <family val="2"/>
        <scheme val="minor"/>
      </rPr>
      <t>50 strani</t>
    </r>
    <r>
      <rPr>
        <sz val="9"/>
        <rFont val="Calibri"/>
        <family val="2"/>
        <scheme val="minor"/>
      </rPr>
      <t xml:space="preserve">, 1/1,  platnica 200g-4/0, pakiranje, naslavljanje, dostava na pošto Velenje in MOV. </t>
    </r>
  </si>
  <si>
    <r>
      <rPr>
        <b/>
        <sz val="9"/>
        <rFont val="Calibri"/>
        <family val="2"/>
        <scheme val="minor"/>
      </rPr>
      <t>TIPIČNA ENOTA TISKA za ponudbo ob predvideni letni količini</t>
    </r>
    <r>
      <rPr>
        <sz val="9"/>
        <rFont val="Calibri"/>
        <family val="2"/>
        <scheme val="minor"/>
      </rPr>
      <t xml:space="preserve">: 
-  A4, pokončni, 80g/m2, </t>
    </r>
    <r>
      <rPr>
        <u/>
        <sz val="9"/>
        <rFont val="Calibri"/>
        <family val="2"/>
        <scheme val="minor"/>
      </rPr>
      <t>30 strani</t>
    </r>
    <r>
      <rPr>
        <sz val="9"/>
        <rFont val="Calibri"/>
        <family val="2"/>
        <scheme val="minor"/>
      </rPr>
      <t>, 1/1,  platnica 200g-4/0, PVC pakiranje, naslavljanje, dostava na Pošto Velenje in MOV.</t>
    </r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</si>
  <si>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ene naklade plakatov  po zgornjih specifikacijah.</t>
    </r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</si>
  <si>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ene naklade plakatov po zgornjih specifikacijah.</t>
    </r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</si>
  <si>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enega kompleta plakatov po zgornjih specifikacijah.</t>
    </r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</si>
  <si>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pokončnega kompleta plakatov po zgornjih specifikacijah.</t>
    </r>
  </si>
  <si>
    <r>
      <rPr>
        <b/>
        <sz val="9"/>
        <rFont val="Calibri"/>
        <family val="2"/>
        <scheme val="minor"/>
      </rPr>
      <t xml:space="preserve">TIPIČNA ENOTA TISKA za ponudbo: </t>
    </r>
    <r>
      <rPr>
        <sz val="9"/>
        <rFont val="Calibri"/>
        <family val="2"/>
        <scheme val="minor"/>
      </rPr>
      <t xml:space="preserve">
-  Tisk transparenta po zgornjih specifikacijah.</t>
    </r>
  </si>
  <si>
    <t>Ponudba tiska skupaj za 50 strani brez DDV:</t>
  </si>
  <si>
    <t>Ponudba tiska skupaj za 150 strani brez DDV:</t>
  </si>
  <si>
    <t>Ponudba tiska skupaj za 150 strani z DDV:</t>
  </si>
  <si>
    <t>Ponudba tiska skupaj za 50 strani z DDV:</t>
  </si>
  <si>
    <t>Ponudba tiska vse skupaj brez DDV:</t>
  </si>
  <si>
    <t>Ponudba tiska vse skupaj z DDV:</t>
  </si>
  <si>
    <t>5</t>
  </si>
  <si>
    <t xml:space="preserve">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</si>
</sst>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b/>
      <sz val="4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49" fontId="1" fillId="0" borderId="6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>
      <alignment vertical="top" wrapText="1"/>
    </xf>
    <xf numFmtId="49" fontId="1" fillId="0" borderId="7" xfId="0" applyNumberFormat="1" applyFont="1" applyBorder="1" applyAlignment="1">
      <alignment vertical="top" wrapText="1"/>
    </xf>
    <xf numFmtId="49" fontId="0" fillId="0" borderId="0" xfId="0" applyNumberFormat="1" applyAlignment="1">
      <alignment vertical="top"/>
    </xf>
    <xf numFmtId="49" fontId="1" fillId="6" borderId="11" xfId="0" applyNumberFormat="1" applyFont="1" applyFill="1" applyBorder="1"/>
    <xf numFmtId="49" fontId="1" fillId="0" borderId="7" xfId="0" applyNumberFormat="1" applyFont="1" applyBorder="1" applyAlignment="1">
      <alignment wrapText="1" shrinkToFit="1"/>
    </xf>
    <xf numFmtId="49" fontId="1" fillId="6" borderId="7" xfId="0" applyNumberFormat="1" applyFont="1" applyFill="1" applyBorder="1"/>
    <xf numFmtId="0" fontId="0" fillId="2" borderId="4" xfId="0" applyFill="1" applyBorder="1" applyAlignment="1"/>
    <xf numFmtId="0" fontId="0" fillId="2" borderId="5" xfId="0" applyFill="1" applyBorder="1" applyAlignment="1"/>
    <xf numFmtId="49" fontId="8" fillId="0" borderId="1" xfId="0" applyNumberFormat="1" applyFont="1" applyBorder="1"/>
    <xf numFmtId="49" fontId="0" fillId="0" borderId="0" xfId="0" applyNumberFormat="1"/>
    <xf numFmtId="49" fontId="1" fillId="0" borderId="1" xfId="0" applyNumberFormat="1" applyFont="1" applyBorder="1"/>
    <xf numFmtId="49" fontId="1" fillId="0" borderId="6" xfId="0" applyNumberFormat="1" applyFont="1" applyBorder="1"/>
    <xf numFmtId="49" fontId="1" fillId="0" borderId="7" xfId="0" applyNumberFormat="1" applyFont="1" applyBorder="1"/>
    <xf numFmtId="49" fontId="1" fillId="0" borderId="11" xfId="0" applyNumberFormat="1" applyFont="1" applyBorder="1"/>
    <xf numFmtId="49" fontId="2" fillId="5" borderId="6" xfId="0" applyNumberFormat="1" applyFont="1" applyFill="1" applyBorder="1"/>
    <xf numFmtId="49" fontId="2" fillId="5" borderId="1" xfId="0" applyNumberFormat="1" applyFont="1" applyFill="1" applyBorder="1"/>
    <xf numFmtId="49" fontId="2" fillId="5" borderId="7" xfId="0" applyNumberFormat="1" applyFont="1" applyFill="1" applyBorder="1"/>
    <xf numFmtId="49" fontId="3" fillId="2" borderId="3" xfId="0" applyNumberFormat="1" applyFont="1" applyFill="1" applyBorder="1" applyAlignment="1"/>
    <xf numFmtId="49" fontId="0" fillId="0" borderId="0" xfId="0" applyNumberFormat="1" applyFill="1"/>
    <xf numFmtId="49" fontId="1" fillId="6" borderId="1" xfId="0" applyNumberFormat="1" applyFont="1" applyFill="1" applyBorder="1"/>
    <xf numFmtId="49" fontId="8" fillId="0" borderId="6" xfId="0" applyNumberFormat="1" applyFont="1" applyBorder="1"/>
    <xf numFmtId="49" fontId="8" fillId="6" borderId="7" xfId="0" applyNumberFormat="1" applyFont="1" applyFill="1" applyBorder="1"/>
    <xf numFmtId="49" fontId="8" fillId="6" borderId="1" xfId="0" applyNumberFormat="1" applyFont="1" applyFill="1" applyBorder="1"/>
    <xf numFmtId="49" fontId="8" fillId="0" borderId="7" xfId="0" applyNumberFormat="1" applyFont="1" applyBorder="1" applyAlignment="1">
      <alignment wrapText="1" shrinkToFit="1"/>
    </xf>
    <xf numFmtId="49" fontId="10" fillId="5" borderId="6" xfId="0" applyNumberFormat="1" applyFont="1" applyFill="1" applyBorder="1"/>
    <xf numFmtId="49" fontId="10" fillId="5" borderId="1" xfId="0" applyNumberFormat="1" applyFont="1" applyFill="1" applyBorder="1"/>
    <xf numFmtId="49" fontId="8" fillId="0" borderId="11" xfId="0" applyNumberFormat="1" applyFont="1" applyBorder="1"/>
    <xf numFmtId="0" fontId="2" fillId="5" borderId="1" xfId="0" applyFont="1" applyFill="1" applyBorder="1" applyAlignment="1"/>
    <xf numFmtId="49" fontId="0" fillId="0" borderId="11" xfId="0" applyNumberFormat="1" applyFill="1" applyBorder="1" applyAlignment="1"/>
    <xf numFmtId="0" fontId="0" fillId="0" borderId="11" xfId="0" applyFill="1" applyBorder="1" applyAlignment="1"/>
    <xf numFmtId="49" fontId="2" fillId="5" borderId="1" xfId="0" applyNumberFormat="1" applyFont="1" applyFill="1" applyBorder="1" applyAlignment="1"/>
    <xf numFmtId="49" fontId="10" fillId="5" borderId="1" xfId="0" applyNumberFormat="1" applyFont="1" applyFill="1" applyBorder="1" applyAlignment="1"/>
    <xf numFmtId="49" fontId="11" fillId="2" borderId="3" xfId="0" applyNumberFormat="1" applyFont="1" applyFill="1" applyBorder="1" applyAlignment="1"/>
    <xf numFmtId="0" fontId="9" fillId="2" borderId="4" xfId="0" applyFont="1" applyFill="1" applyBorder="1" applyAlignment="1"/>
    <xf numFmtId="0" fontId="9" fillId="2" borderId="5" xfId="0" applyFont="1" applyFill="1" applyBorder="1" applyAlignment="1"/>
    <xf numFmtId="49" fontId="10" fillId="5" borderId="7" xfId="0" applyNumberFormat="1" applyFont="1" applyFill="1" applyBorder="1"/>
    <xf numFmtId="0" fontId="10" fillId="5" borderId="1" xfId="0" applyFont="1" applyFill="1" applyBorder="1" applyAlignment="1"/>
    <xf numFmtId="49" fontId="8" fillId="6" borderId="10" xfId="0" applyNumberFormat="1" applyFont="1" applyFill="1" applyBorder="1"/>
    <xf numFmtId="49" fontId="9" fillId="0" borderId="11" xfId="0" applyNumberFormat="1" applyFont="1" applyFill="1" applyBorder="1" applyAlignment="1"/>
    <xf numFmtId="0" fontId="9" fillId="0" borderId="11" xfId="0" applyFont="1" applyFill="1" applyBorder="1" applyAlignment="1"/>
    <xf numFmtId="49" fontId="8" fillId="0" borderId="7" xfId="0" applyNumberFormat="1" applyFont="1" applyBorder="1"/>
    <xf numFmtId="49" fontId="1" fillId="0" borderId="6" xfId="0" applyNumberFormat="1" applyFont="1" applyBorder="1" applyAlignment="1">
      <alignment vertical="top" wrapText="1"/>
    </xf>
    <xf numFmtId="49" fontId="2" fillId="5" borderId="1" xfId="0" applyNumberFormat="1" applyFont="1" applyFill="1" applyBorder="1" applyAlignment="1"/>
    <xf numFmtId="49" fontId="10" fillId="5" borderId="1" xfId="0" applyNumberFormat="1" applyFont="1" applyFill="1" applyBorder="1" applyAlignment="1"/>
    <xf numFmtId="49" fontId="13" fillId="0" borderId="0" xfId="0" applyNumberFormat="1" applyFont="1"/>
    <xf numFmtId="49" fontId="12" fillId="0" borderId="0" xfId="0" applyNumberFormat="1" applyFont="1"/>
    <xf numFmtId="49" fontId="4" fillId="4" borderId="14" xfId="0" applyNumberFormat="1" applyFont="1" applyFill="1" applyBorder="1" applyAlignment="1"/>
    <xf numFmtId="49" fontId="10" fillId="5" borderId="33" xfId="0" applyNumberFormat="1" applyFont="1" applyFill="1" applyBorder="1" applyAlignment="1"/>
    <xf numFmtId="49" fontId="10" fillId="5" borderId="9" xfId="0" applyNumberFormat="1" applyFont="1" applyFill="1" applyBorder="1" applyAlignment="1"/>
    <xf numFmtId="49" fontId="10" fillId="0" borderId="17" xfId="0" applyNumberFormat="1" applyFont="1" applyBorder="1" applyAlignment="1"/>
    <xf numFmtId="49" fontId="10" fillId="0" borderId="18" xfId="0" applyNumberFormat="1" applyFont="1" applyBorder="1" applyAlignment="1"/>
    <xf numFmtId="49" fontId="8" fillId="0" borderId="28" xfId="0" applyNumberFormat="1" applyFont="1" applyBorder="1" applyAlignment="1"/>
    <xf numFmtId="49" fontId="8" fillId="0" borderId="29" xfId="0" applyNumberFormat="1" applyFont="1" applyBorder="1" applyAlignment="1"/>
    <xf numFmtId="49" fontId="8" fillId="0" borderId="30" xfId="0" applyNumberFormat="1" applyFont="1" applyBorder="1" applyAlignment="1"/>
    <xf numFmtId="49" fontId="10" fillId="5" borderId="1" xfId="0" applyNumberFormat="1" applyFont="1" applyFill="1" applyBorder="1" applyAlignment="1"/>
    <xf numFmtId="49" fontId="9" fillId="4" borderId="14" xfId="0" applyNumberFormat="1" applyFont="1" applyFill="1" applyBorder="1" applyAlignment="1"/>
    <xf numFmtId="49" fontId="9" fillId="4" borderId="12" xfId="0" applyNumberFormat="1" applyFont="1" applyFill="1" applyBorder="1" applyAlignment="1"/>
    <xf numFmtId="0" fontId="0" fillId="4" borderId="14" xfId="0" applyFill="1" applyBorder="1" applyAlignment="1"/>
    <xf numFmtId="0" fontId="0" fillId="4" borderId="12" xfId="0" applyFill="1" applyBorder="1" applyAlignment="1"/>
    <xf numFmtId="49" fontId="2" fillId="5" borderId="1" xfId="0" applyNumberFormat="1" applyFont="1" applyFill="1" applyBorder="1" applyAlignment="1"/>
    <xf numFmtId="49" fontId="10" fillId="5" borderId="1" xfId="0" applyNumberFormat="1" applyFont="1" applyFill="1" applyBorder="1" applyAlignment="1"/>
    <xf numFmtId="49" fontId="4" fillId="4" borderId="0" xfId="0" applyNumberFormat="1" applyFont="1" applyFill="1" applyBorder="1" applyAlignment="1"/>
    <xf numFmtId="49" fontId="8" fillId="0" borderId="0" xfId="0" applyNumberFormat="1" applyFont="1" applyBorder="1"/>
    <xf numFmtId="49" fontId="8" fillId="0" borderId="25" xfId="0" applyNumberFormat="1" applyFont="1" applyBorder="1"/>
    <xf numFmtId="49" fontId="8" fillId="0" borderId="17" xfId="0" applyNumberFormat="1" applyFont="1" applyBorder="1"/>
    <xf numFmtId="49" fontId="8" fillId="0" borderId="33" xfId="0" applyNumberFormat="1" applyFont="1" applyBorder="1"/>
    <xf numFmtId="49" fontId="9" fillId="0" borderId="0" xfId="0" applyNumberFormat="1" applyFont="1"/>
    <xf numFmtId="49" fontId="16" fillId="0" borderId="11" xfId="0" applyNumberFormat="1" applyFont="1" applyBorder="1"/>
    <xf numFmtId="49" fontId="8" fillId="0" borderId="15" xfId="0" applyNumberFormat="1" applyFont="1" applyBorder="1"/>
    <xf numFmtId="49" fontId="8" fillId="0" borderId="16" xfId="0" applyNumberFormat="1" applyFont="1" applyBorder="1"/>
    <xf numFmtId="49" fontId="11" fillId="4" borderId="0" xfId="0" applyNumberFormat="1" applyFont="1" applyFill="1" applyBorder="1" applyAlignment="1"/>
    <xf numFmtId="49" fontId="1" fillId="0" borderId="7" xfId="0" applyNumberFormat="1" applyFont="1" applyBorder="1" applyAlignment="1">
      <alignment horizontal="left" vertical="top" wrapText="1"/>
    </xf>
    <xf numFmtId="49" fontId="16" fillId="0" borderId="1" xfId="0" applyNumberFormat="1" applyFont="1" applyBorder="1"/>
    <xf numFmtId="49" fontId="8" fillId="0" borderId="10" xfId="0" applyNumberFormat="1" applyFont="1" applyBorder="1"/>
    <xf numFmtId="49" fontId="9" fillId="0" borderId="31" xfId="0" applyNumberFormat="1" applyFont="1" applyFill="1" applyBorder="1" applyAlignment="1"/>
    <xf numFmtId="49" fontId="9" fillId="0" borderId="32" xfId="0" applyNumberFormat="1" applyFont="1" applyFill="1" applyBorder="1" applyAlignment="1"/>
    <xf numFmtId="49" fontId="8" fillId="6" borderId="6" xfId="0" applyNumberFormat="1" applyFont="1" applyFill="1" applyBorder="1"/>
    <xf numFmtId="49" fontId="8" fillId="6" borderId="7" xfId="0" applyNumberFormat="1" applyFont="1" applyFill="1" applyBorder="1" applyAlignment="1">
      <alignment wrapText="1"/>
    </xf>
    <xf numFmtId="49" fontId="8" fillId="0" borderId="6" xfId="0" applyNumberFormat="1" applyFont="1" applyFill="1" applyBorder="1"/>
    <xf numFmtId="49" fontId="8" fillId="0" borderId="1" xfId="0" applyNumberFormat="1" applyFont="1" applyFill="1" applyBorder="1"/>
    <xf numFmtId="49" fontId="8" fillId="0" borderId="7" xfId="0" applyNumberFormat="1" applyFont="1" applyFill="1" applyBorder="1" applyAlignment="1">
      <alignment wrapText="1"/>
    </xf>
    <xf numFmtId="49" fontId="16" fillId="0" borderId="11" xfId="0" applyNumberFormat="1" applyFont="1" applyFill="1" applyBorder="1"/>
    <xf numFmtId="49" fontId="8" fillId="0" borderId="11" xfId="0" applyNumberFormat="1" applyFont="1" applyFill="1" applyBorder="1"/>
    <xf numFmtId="0" fontId="0" fillId="0" borderId="2" xfId="0" applyBorder="1" applyAlignment="1"/>
    <xf numFmtId="0" fontId="0" fillId="0" borderId="9" xfId="0" applyBorder="1" applyAlignment="1"/>
    <xf numFmtId="49" fontId="19" fillId="6" borderId="8" xfId="0" applyNumberFormat="1" applyFont="1" applyFill="1" applyBorder="1" applyAlignment="1"/>
    <xf numFmtId="0" fontId="5" fillId="7" borderId="23" xfId="0" applyFont="1" applyFill="1" applyBorder="1" applyAlignment="1">
      <alignment horizontal="right"/>
    </xf>
    <xf numFmtId="0" fontId="6" fillId="7" borderId="14" xfId="0" applyFont="1" applyFill="1" applyBorder="1" applyAlignment="1">
      <alignment horizontal="right"/>
    </xf>
    <xf numFmtId="0" fontId="6" fillId="7" borderId="14" xfId="0" applyFont="1" applyFill="1" applyBorder="1" applyAlignment="1"/>
    <xf numFmtId="0" fontId="5" fillId="7" borderId="14" xfId="0" applyFont="1" applyFill="1" applyBorder="1" applyAlignment="1">
      <alignment horizontal="right"/>
    </xf>
    <xf numFmtId="0" fontId="6" fillId="7" borderId="24" xfId="0" applyFont="1" applyFill="1" applyBorder="1" applyAlignment="1"/>
    <xf numFmtId="49" fontId="8" fillId="6" borderId="35" xfId="0" applyNumberFormat="1" applyFont="1" applyFill="1" applyBorder="1"/>
    <xf numFmtId="49" fontId="16" fillId="6" borderId="25" xfId="0" applyNumberFormat="1" applyFont="1" applyFill="1" applyBorder="1"/>
    <xf numFmtId="49" fontId="8" fillId="6" borderId="25" xfId="0" applyNumberFormat="1" applyFont="1" applyFill="1" applyBorder="1"/>
    <xf numFmtId="49" fontId="9" fillId="6" borderId="25" xfId="0" applyNumberFormat="1" applyFont="1" applyFill="1" applyBorder="1" applyAlignment="1"/>
    <xf numFmtId="0" fontId="9" fillId="0" borderId="25" xfId="0" applyFont="1" applyBorder="1"/>
    <xf numFmtId="0" fontId="5" fillId="7" borderId="15" xfId="0" applyFont="1" applyFill="1" applyBorder="1" applyAlignment="1">
      <alignment horizontal="right"/>
    </xf>
    <xf numFmtId="0" fontId="6" fillId="7" borderId="0" xfId="0" applyFont="1" applyFill="1" applyBorder="1" applyAlignment="1">
      <alignment horizontal="right"/>
    </xf>
    <xf numFmtId="0" fontId="6" fillId="7" borderId="0" xfId="0" applyFont="1" applyFill="1" applyBorder="1" applyAlignment="1"/>
    <xf numFmtId="0" fontId="5" fillId="7" borderId="0" xfId="0" applyFont="1" applyFill="1" applyBorder="1" applyAlignment="1">
      <alignment horizontal="right"/>
    </xf>
    <xf numFmtId="0" fontId="6" fillId="7" borderId="16" xfId="0" applyFont="1" applyFill="1" applyBorder="1" applyAlignment="1"/>
    <xf numFmtId="4" fontId="9" fillId="3" borderId="19" xfId="0" applyNumberFormat="1" applyFont="1" applyFill="1" applyBorder="1" applyAlignment="1"/>
    <xf numFmtId="2" fontId="0" fillId="0" borderId="0" xfId="0" applyNumberFormat="1"/>
    <xf numFmtId="2" fontId="13" fillId="0" borderId="0" xfId="0" applyNumberFormat="1" applyFont="1"/>
    <xf numFmtId="2" fontId="12" fillId="0" borderId="0" xfId="0" applyNumberFormat="1" applyFont="1"/>
    <xf numFmtId="2" fontId="0" fillId="0" borderId="0" xfId="0" applyNumberFormat="1" applyFill="1"/>
    <xf numFmtId="2" fontId="0" fillId="0" borderId="0" xfId="0" applyNumberFormat="1" applyAlignment="1">
      <alignment vertical="top"/>
    </xf>
    <xf numFmtId="4" fontId="9" fillId="3" borderId="37" xfId="0" applyNumberFormat="1" applyFont="1" applyFill="1" applyBorder="1" applyAlignment="1"/>
    <xf numFmtId="4" fontId="0" fillId="3" borderId="19" xfId="0" applyNumberFormat="1" applyFill="1" applyBorder="1" applyAlignment="1"/>
    <xf numFmtId="4" fontId="6" fillId="3" borderId="19" xfId="0" applyNumberFormat="1" applyFont="1" applyFill="1" applyBorder="1" applyAlignment="1"/>
    <xf numFmtId="0" fontId="21" fillId="0" borderId="0" xfId="0" applyFont="1" applyFill="1" applyBorder="1" applyAlignment="1">
      <alignment horizontal="right"/>
    </xf>
    <xf numFmtId="0" fontId="21" fillId="3" borderId="20" xfId="0" applyFont="1" applyFill="1" applyBorder="1" applyAlignment="1">
      <alignment horizontal="right"/>
    </xf>
    <xf numFmtId="0" fontId="21" fillId="3" borderId="21" xfId="0" applyFont="1" applyFill="1" applyBorder="1" applyAlignment="1">
      <alignment horizontal="right"/>
    </xf>
    <xf numFmtId="0" fontId="21" fillId="3" borderId="22" xfId="0" applyFont="1" applyFill="1" applyBorder="1" applyAlignment="1">
      <alignment horizontal="right"/>
    </xf>
    <xf numFmtId="49" fontId="17" fillId="3" borderId="20" xfId="0" applyNumberFormat="1" applyFont="1" applyFill="1" applyBorder="1" applyAlignment="1">
      <alignment wrapText="1"/>
    </xf>
    <xf numFmtId="49" fontId="9" fillId="3" borderId="21" xfId="0" applyNumberFormat="1" applyFont="1" applyFill="1" applyBorder="1" applyAlignment="1"/>
    <xf numFmtId="49" fontId="9" fillId="3" borderId="22" xfId="0" applyNumberFormat="1" applyFont="1" applyFill="1" applyBorder="1" applyAlignment="1"/>
    <xf numFmtId="49" fontId="4" fillId="4" borderId="14" xfId="0" applyNumberFormat="1" applyFont="1" applyFill="1" applyBorder="1" applyAlignment="1"/>
    <xf numFmtId="0" fontId="0" fillId="4" borderId="14" xfId="0" applyFill="1" applyBorder="1" applyAlignment="1"/>
    <xf numFmtId="0" fontId="0" fillId="4" borderId="12" xfId="0" applyFill="1" applyBorder="1" applyAlignment="1"/>
    <xf numFmtId="49" fontId="8" fillId="0" borderId="28" xfId="0" applyNumberFormat="1" applyFont="1" applyBorder="1" applyAlignment="1"/>
    <xf numFmtId="49" fontId="8" fillId="0" borderId="29" xfId="0" applyNumberFormat="1" applyFont="1" applyBorder="1" applyAlignment="1"/>
    <xf numFmtId="49" fontId="8" fillId="0" borderId="30" xfId="0" applyNumberFormat="1" applyFont="1" applyBorder="1" applyAlignment="1"/>
    <xf numFmtId="49" fontId="10" fillId="0" borderId="17" xfId="0" applyNumberFormat="1" applyFont="1" applyBorder="1" applyAlignment="1"/>
    <xf numFmtId="0" fontId="9" fillId="0" borderId="18" xfId="0" applyFont="1" applyBorder="1" applyAlignment="1"/>
    <xf numFmtId="49" fontId="10" fillId="5" borderId="1" xfId="0" applyNumberFormat="1" applyFont="1" applyFill="1" applyBorder="1" applyAlignment="1"/>
    <xf numFmtId="0" fontId="10" fillId="5" borderId="7" xfId="0" applyFont="1" applyFill="1" applyBorder="1" applyAlignment="1"/>
    <xf numFmtId="49" fontId="11" fillId="0" borderId="11" xfId="0" applyNumberFormat="1" applyFont="1" applyFill="1" applyBorder="1" applyAlignment="1">
      <alignment horizontal="right"/>
    </xf>
    <xf numFmtId="0" fontId="11" fillId="0" borderId="13" xfId="0" applyFont="1" applyFill="1" applyBorder="1" applyAlignment="1">
      <alignment horizontal="right"/>
    </xf>
    <xf numFmtId="49" fontId="8" fillId="0" borderId="15" xfId="0" applyNumberFormat="1" applyFont="1" applyBorder="1" applyAlignment="1"/>
    <xf numFmtId="0" fontId="9" fillId="0" borderId="0" xfId="0" applyFont="1" applyBorder="1" applyAlignment="1"/>
    <xf numFmtId="0" fontId="9" fillId="0" borderId="16" xfId="0" applyFont="1" applyBorder="1" applyAlignment="1"/>
    <xf numFmtId="0" fontId="5" fillId="3" borderId="20" xfId="0" applyFont="1" applyFill="1" applyBorder="1" applyAlignment="1">
      <alignment horizontal="right"/>
    </xf>
    <xf numFmtId="0" fontId="6" fillId="3" borderId="21" xfId="0" applyFont="1" applyFill="1" applyBorder="1" applyAlignment="1">
      <alignment horizontal="right"/>
    </xf>
    <xf numFmtId="0" fontId="6" fillId="3" borderId="22" xfId="0" applyFont="1" applyFill="1" applyBorder="1" applyAlignment="1">
      <alignment horizontal="right"/>
    </xf>
    <xf numFmtId="0" fontId="5" fillId="3" borderId="21" xfId="0" applyFont="1" applyFill="1" applyBorder="1" applyAlignment="1">
      <alignment horizontal="right"/>
    </xf>
    <xf numFmtId="0" fontId="5" fillId="3" borderId="22" xfId="0" applyFont="1" applyFill="1" applyBorder="1" applyAlignment="1">
      <alignment horizontal="right"/>
    </xf>
    <xf numFmtId="0" fontId="21" fillId="3" borderId="3" xfId="0" applyFont="1" applyFill="1" applyBorder="1" applyAlignment="1">
      <alignment horizontal="right"/>
    </xf>
    <xf numFmtId="0" fontId="21" fillId="3" borderId="4" xfId="0" applyFont="1" applyFill="1" applyBorder="1" applyAlignment="1">
      <alignment horizontal="right"/>
    </xf>
    <xf numFmtId="0" fontId="21" fillId="3" borderId="5" xfId="0" applyFont="1" applyFill="1" applyBorder="1" applyAlignment="1">
      <alignment horizontal="right"/>
    </xf>
    <xf numFmtId="0" fontId="22" fillId="3" borderId="20" xfId="0" applyFont="1" applyFill="1" applyBorder="1" applyAlignment="1">
      <alignment horizontal="right"/>
    </xf>
    <xf numFmtId="0" fontId="22" fillId="3" borderId="21" xfId="0" applyFont="1" applyFill="1" applyBorder="1" applyAlignment="1">
      <alignment horizontal="right"/>
    </xf>
    <xf numFmtId="0" fontId="22" fillId="3" borderId="22" xfId="0" applyFont="1" applyFill="1" applyBorder="1" applyAlignment="1">
      <alignment horizontal="right"/>
    </xf>
    <xf numFmtId="49" fontId="1" fillId="0" borderId="15" xfId="0" applyNumberFormat="1" applyFont="1" applyBorder="1" applyAlignment="1"/>
    <xf numFmtId="0" fontId="0" fillId="0" borderId="0" xfId="0" applyBorder="1" applyAlignment="1"/>
    <xf numFmtId="0" fontId="0" fillId="0" borderId="16" xfId="0" applyBorder="1" applyAlignment="1"/>
    <xf numFmtId="49" fontId="2" fillId="0" borderId="17" xfId="0" applyNumberFormat="1" applyFont="1" applyBorder="1" applyAlignment="1"/>
    <xf numFmtId="0" fontId="0" fillId="0" borderId="18" xfId="0" applyBorder="1" applyAlignment="1"/>
    <xf numFmtId="49" fontId="2" fillId="5" borderId="1" xfId="0" applyNumberFormat="1" applyFont="1" applyFill="1" applyBorder="1" applyAlignment="1"/>
    <xf numFmtId="0" fontId="2" fillId="5" borderId="7" xfId="0" applyFont="1" applyFill="1" applyBorder="1" applyAlignment="1"/>
    <xf numFmtId="49" fontId="3" fillId="0" borderId="11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right"/>
    </xf>
    <xf numFmtId="0" fontId="15" fillId="4" borderId="14" xfId="0" applyFont="1" applyFill="1" applyBorder="1" applyAlignment="1">
      <alignment horizontal="right"/>
    </xf>
    <xf numFmtId="0" fontId="15" fillId="4" borderId="12" xfId="0" applyFont="1" applyFill="1" applyBorder="1" applyAlignment="1">
      <alignment horizontal="right"/>
    </xf>
    <xf numFmtId="49" fontId="11" fillId="4" borderId="14" xfId="0" applyNumberFormat="1" applyFont="1" applyFill="1" applyBorder="1" applyAlignment="1"/>
    <xf numFmtId="49" fontId="11" fillId="4" borderId="12" xfId="0" applyNumberFormat="1" applyFont="1" applyFill="1" applyBorder="1" applyAlignment="1"/>
    <xf numFmtId="49" fontId="10" fillId="0" borderId="17" xfId="0" applyNumberFormat="1" applyFont="1" applyFill="1" applyBorder="1" applyAlignment="1"/>
    <xf numFmtId="0" fontId="9" fillId="0" borderId="18" xfId="0" applyFont="1" applyFill="1" applyBorder="1" applyAlignment="1"/>
    <xf numFmtId="0" fontId="9" fillId="4" borderId="14" xfId="0" applyFont="1" applyFill="1" applyBorder="1" applyAlignment="1"/>
    <xf numFmtId="0" fontId="9" fillId="4" borderId="12" xfId="0" applyFont="1" applyFill="1" applyBorder="1" applyAlignment="1"/>
    <xf numFmtId="49" fontId="7" fillId="0" borderId="15" xfId="0" applyNumberFormat="1" applyFont="1" applyBorder="1" applyAlignment="1"/>
    <xf numFmtId="0" fontId="4" fillId="0" borderId="0" xfId="0" applyFont="1" applyBorder="1" applyAlignment="1"/>
    <xf numFmtId="0" fontId="4" fillId="0" borderId="16" xfId="0" applyFont="1" applyBorder="1" applyAlignment="1"/>
    <xf numFmtId="49" fontId="8" fillId="0" borderId="25" xfId="0" applyNumberFormat="1" applyFont="1" applyBorder="1" applyAlignment="1">
      <alignment horizontal="left" vertical="top" wrapText="1"/>
    </xf>
    <xf numFmtId="49" fontId="8" fillId="0" borderId="17" xfId="0" applyNumberFormat="1" applyFont="1" applyBorder="1" applyAlignment="1">
      <alignment horizontal="left" vertical="top" wrapText="1"/>
    </xf>
    <xf numFmtId="49" fontId="8" fillId="0" borderId="34" xfId="0" applyNumberFormat="1" applyFont="1" applyBorder="1" applyAlignment="1">
      <alignment horizontal="left" vertical="top" wrapText="1"/>
    </xf>
    <xf numFmtId="49" fontId="5" fillId="7" borderId="23" xfId="0" applyNumberFormat="1" applyFont="1" applyFill="1" applyBorder="1" applyAlignment="1"/>
    <xf numFmtId="0" fontId="0" fillId="7" borderId="14" xfId="0" applyFill="1" applyBorder="1" applyAlignment="1"/>
    <xf numFmtId="0" fontId="0" fillId="7" borderId="24" xfId="0" applyFill="1" applyBorder="1" applyAlignment="1"/>
    <xf numFmtId="0" fontId="0" fillId="7" borderId="15" xfId="0" applyFill="1" applyBorder="1" applyAlignment="1"/>
    <xf numFmtId="0" fontId="0" fillId="7" borderId="0" xfId="0" applyFill="1" applyBorder="1" applyAlignment="1"/>
    <xf numFmtId="0" fontId="0" fillId="7" borderId="16" xfId="0" applyFill="1" applyBorder="1" applyAlignment="1"/>
    <xf numFmtId="0" fontId="0" fillId="7" borderId="26" xfId="0" applyFill="1" applyBorder="1" applyAlignment="1"/>
    <xf numFmtId="0" fontId="0" fillId="7" borderId="12" xfId="0" applyFill="1" applyBorder="1" applyAlignment="1"/>
    <xf numFmtId="0" fontId="0" fillId="7" borderId="27" xfId="0" applyFill="1" applyBorder="1" applyAlignment="1"/>
    <xf numFmtId="49" fontId="8" fillId="6" borderId="28" xfId="0" applyNumberFormat="1" applyFont="1" applyFill="1" applyBorder="1" applyAlignment="1"/>
    <xf numFmtId="49" fontId="8" fillId="6" borderId="29" xfId="0" applyNumberFormat="1" applyFont="1" applyFill="1" applyBorder="1" applyAlignment="1"/>
    <xf numFmtId="49" fontId="8" fillId="6" borderId="30" xfId="0" applyNumberFormat="1" applyFont="1" applyFill="1" applyBorder="1" applyAlignment="1"/>
    <xf numFmtId="49" fontId="10" fillId="6" borderId="17" xfId="0" applyNumberFormat="1" applyFont="1" applyFill="1" applyBorder="1" applyAlignment="1"/>
    <xf numFmtId="49" fontId="10" fillId="5" borderId="33" xfId="0" applyNumberFormat="1" applyFont="1" applyFill="1" applyBorder="1" applyAlignment="1"/>
    <xf numFmtId="49" fontId="10" fillId="5" borderId="9" xfId="0" applyNumberFormat="1" applyFont="1" applyFill="1" applyBorder="1" applyAlignment="1"/>
    <xf numFmtId="49" fontId="11" fillId="6" borderId="36" xfId="0" applyNumberFormat="1" applyFont="1" applyFill="1" applyBorder="1" applyAlignment="1">
      <alignment horizontal="right"/>
    </xf>
    <xf numFmtId="49" fontId="11" fillId="6" borderId="30" xfId="0" applyNumberFormat="1" applyFont="1" applyFill="1" applyBorder="1" applyAlignment="1">
      <alignment horizontal="right"/>
    </xf>
    <xf numFmtId="0" fontId="9" fillId="3" borderId="21" xfId="0" applyFont="1" applyFill="1" applyBorder="1" applyAlignment="1"/>
    <xf numFmtId="0" fontId="9" fillId="3" borderId="22" xfId="0" applyFont="1" applyFill="1" applyBorder="1" applyAlignment="1"/>
    <xf numFmtId="49" fontId="9" fillId="4" borderId="14" xfId="0" applyNumberFormat="1" applyFont="1" applyFill="1" applyBorder="1" applyAlignment="1"/>
    <xf numFmtId="49" fontId="8" fillId="0" borderId="15" xfId="0" applyNumberFormat="1" applyFont="1" applyFill="1" applyBorder="1" applyAlignment="1"/>
    <xf numFmtId="0" fontId="9" fillId="0" borderId="0" xfId="0" applyFont="1" applyFill="1" applyBorder="1" applyAlignment="1"/>
    <xf numFmtId="0" fontId="9" fillId="0" borderId="16" xfId="0" applyFont="1" applyFill="1" applyBorder="1" applyAlignment="1"/>
    <xf numFmtId="49" fontId="18" fillId="2" borderId="8" xfId="0" applyNumberFormat="1" applyFont="1" applyFill="1" applyBorder="1" applyAlignment="1"/>
    <xf numFmtId="0" fontId="0" fillId="0" borderId="2" xfId="0" applyBorder="1" applyAlignment="1"/>
    <xf numFmtId="0" fontId="0" fillId="0" borderId="9" xfId="0" applyBorder="1" applyAlignment="1"/>
    <xf numFmtId="49" fontId="1" fillId="0" borderId="28" xfId="0" applyNumberFormat="1" applyFont="1" applyBorder="1" applyAlignment="1"/>
    <xf numFmtId="49" fontId="1" fillId="0" borderId="29" xfId="0" applyNumberFormat="1" applyFont="1" applyBorder="1" applyAlignment="1"/>
    <xf numFmtId="49" fontId="1" fillId="0" borderId="30" xfId="0" applyNumberFormat="1" applyFont="1" applyBorder="1" applyAlignment="1"/>
    <xf numFmtId="49" fontId="0" fillId="4" borderId="14" xfId="0" applyNumberFormat="1" applyFill="1" applyBorder="1" applyAlignment="1"/>
    <xf numFmtId="49" fontId="0" fillId="4" borderId="12" xfId="0" applyNumberFormat="1" applyFill="1" applyBorder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1"/>
  <sheetViews>
    <sheetView tabSelected="1" topLeftCell="A232" zoomScale="115" zoomScaleNormal="115" workbookViewId="0">
      <selection activeCell="D256" sqref="D256"/>
    </sheetView>
  </sheetViews>
  <sheetFormatPr defaultColWidth="9.140625" defaultRowHeight="15" x14ac:dyDescent="0.25"/>
  <cols>
    <col min="1" max="1" width="23.85546875" style="12" customWidth="1"/>
    <col min="2" max="2" width="17" style="12" customWidth="1"/>
    <col min="3" max="3" width="22.7109375" style="12" customWidth="1"/>
    <col min="4" max="4" width="15.28515625" style="12" customWidth="1"/>
    <col min="5" max="5" width="14.7109375" style="12" customWidth="1"/>
    <col min="6" max="6" width="10.7109375" style="12" customWidth="1"/>
    <col min="7" max="7" width="14.5703125" style="12" customWidth="1"/>
    <col min="8" max="8" width="22.5703125" style="12" customWidth="1"/>
    <col min="9" max="9" width="6.85546875" style="12" bestFit="1" customWidth="1"/>
    <col min="10" max="10" width="14.28515625" style="105" bestFit="1" customWidth="1"/>
    <col min="11" max="16384" width="9.140625" style="12"/>
  </cols>
  <sheetData>
    <row r="1" spans="1:10" ht="15" customHeight="1" x14ac:dyDescent="0.25">
      <c r="A1" s="169" t="s">
        <v>103</v>
      </c>
      <c r="B1" s="170"/>
      <c r="C1" s="170"/>
      <c r="D1" s="170"/>
      <c r="E1" s="170"/>
      <c r="F1" s="170"/>
      <c r="G1" s="170"/>
      <c r="H1" s="171"/>
    </row>
    <row r="2" spans="1:10" x14ac:dyDescent="0.25">
      <c r="A2" s="172"/>
      <c r="B2" s="173"/>
      <c r="C2" s="173"/>
      <c r="D2" s="173"/>
      <c r="E2" s="173"/>
      <c r="F2" s="173"/>
      <c r="G2" s="173"/>
      <c r="H2" s="174"/>
    </row>
    <row r="3" spans="1:10" x14ac:dyDescent="0.25">
      <c r="A3" s="172"/>
      <c r="B3" s="173"/>
      <c r="C3" s="173"/>
      <c r="D3" s="173"/>
      <c r="E3" s="173"/>
      <c r="F3" s="173"/>
      <c r="G3" s="173"/>
      <c r="H3" s="174"/>
    </row>
    <row r="4" spans="1:10" ht="15.75" thickBot="1" x14ac:dyDescent="0.3">
      <c r="A4" s="175"/>
      <c r="B4" s="176"/>
      <c r="C4" s="176"/>
      <c r="D4" s="176"/>
      <c r="E4" s="176"/>
      <c r="F4" s="176"/>
      <c r="G4" s="176"/>
      <c r="H4" s="177"/>
    </row>
    <row r="5" spans="1:10" ht="19.5" thickBot="1" x14ac:dyDescent="0.35">
      <c r="A5" s="135" t="s">
        <v>158</v>
      </c>
      <c r="B5" s="136"/>
      <c r="C5" s="137"/>
      <c r="D5" s="112">
        <f>D22+D35</f>
        <v>0</v>
      </c>
      <c r="E5" s="135" t="s">
        <v>159</v>
      </c>
      <c r="F5" s="138"/>
      <c r="G5" s="139"/>
      <c r="H5" s="104">
        <f>+ROUND(D5*122/100,2)</f>
        <v>0</v>
      </c>
    </row>
    <row r="6" spans="1:10" ht="19.5" thickBot="1" x14ac:dyDescent="0.35">
      <c r="A6" s="135" t="s">
        <v>156</v>
      </c>
      <c r="B6" s="138"/>
      <c r="C6" s="139"/>
      <c r="D6" s="112">
        <f>D5*10%</f>
        <v>0</v>
      </c>
      <c r="E6" s="135" t="s">
        <v>160</v>
      </c>
      <c r="F6" s="138"/>
      <c r="G6" s="139"/>
      <c r="H6" s="104">
        <f t="shared" ref="H6:H7" si="0">+ROUND(D6*122/100,2)</f>
        <v>0</v>
      </c>
    </row>
    <row r="7" spans="1:10" ht="19.5" thickBot="1" x14ac:dyDescent="0.35">
      <c r="A7" s="135" t="s">
        <v>157</v>
      </c>
      <c r="B7" s="136"/>
      <c r="C7" s="137"/>
      <c r="D7" s="112">
        <f>D5+D6</f>
        <v>0</v>
      </c>
      <c r="E7" s="135" t="s">
        <v>161</v>
      </c>
      <c r="F7" s="138"/>
      <c r="G7" s="139"/>
      <c r="H7" s="104">
        <f t="shared" si="0"/>
        <v>0</v>
      </c>
    </row>
    <row r="8" spans="1:10" ht="19.5" thickBot="1" x14ac:dyDescent="0.35">
      <c r="A8" s="89"/>
      <c r="B8" s="90"/>
      <c r="C8" s="90"/>
      <c r="D8" s="91"/>
      <c r="E8" s="92"/>
      <c r="F8" s="90"/>
      <c r="G8" s="90"/>
      <c r="H8" s="93"/>
    </row>
    <row r="9" spans="1:10" s="47" customFormat="1" x14ac:dyDescent="0.25">
      <c r="A9" s="35" t="s">
        <v>39</v>
      </c>
      <c r="B9" s="36"/>
      <c r="C9" s="36"/>
      <c r="D9" s="36"/>
      <c r="E9" s="36"/>
      <c r="F9" s="36"/>
      <c r="G9" s="36"/>
      <c r="H9" s="37"/>
      <c r="J9" s="106"/>
    </row>
    <row r="10" spans="1:10" s="47" customFormat="1" x14ac:dyDescent="0.25">
      <c r="A10" s="192" t="s">
        <v>132</v>
      </c>
      <c r="B10" s="193"/>
      <c r="C10" s="193"/>
      <c r="D10" s="193"/>
      <c r="E10" s="193"/>
      <c r="F10" s="193"/>
      <c r="G10" s="193"/>
      <c r="H10" s="194"/>
      <c r="J10" s="106"/>
    </row>
    <row r="11" spans="1:10" s="47" customFormat="1" x14ac:dyDescent="0.25">
      <c r="A11" s="88" t="s">
        <v>133</v>
      </c>
      <c r="B11" s="86"/>
      <c r="C11" s="86"/>
      <c r="D11" s="86"/>
      <c r="E11" s="86"/>
      <c r="F11" s="86"/>
      <c r="G11" s="86"/>
      <c r="H11" s="87"/>
      <c r="J11" s="106"/>
    </row>
    <row r="12" spans="1:10" s="47" customFormat="1" ht="12" x14ac:dyDescent="0.2">
      <c r="A12" s="27" t="s">
        <v>33</v>
      </c>
      <c r="B12" s="28" t="s">
        <v>36</v>
      </c>
      <c r="C12" s="28" t="s">
        <v>0</v>
      </c>
      <c r="D12" s="28" t="s">
        <v>1</v>
      </c>
      <c r="E12" s="28" t="s">
        <v>10</v>
      </c>
      <c r="F12" s="38" t="s">
        <v>3</v>
      </c>
      <c r="G12" s="28" t="s">
        <v>13</v>
      </c>
      <c r="H12" s="38" t="s">
        <v>2</v>
      </c>
      <c r="J12" s="106"/>
    </row>
    <row r="13" spans="1:10" s="48" customFormat="1" x14ac:dyDescent="0.25">
      <c r="A13" s="23" t="s">
        <v>126</v>
      </c>
      <c r="B13" s="11" t="s">
        <v>128</v>
      </c>
      <c r="C13" s="11" t="s">
        <v>86</v>
      </c>
      <c r="D13" s="11" t="s">
        <v>8</v>
      </c>
      <c r="E13" s="75" t="s">
        <v>129</v>
      </c>
      <c r="F13" s="43" t="s">
        <v>127</v>
      </c>
      <c r="G13" s="11" t="s">
        <v>50</v>
      </c>
      <c r="H13" s="43" t="s">
        <v>138</v>
      </c>
      <c r="J13" s="107"/>
    </row>
    <row r="14" spans="1:10" s="48" customFormat="1" x14ac:dyDescent="0.25">
      <c r="A14" s="23" t="s">
        <v>126</v>
      </c>
      <c r="B14" s="11" t="s">
        <v>170</v>
      </c>
      <c r="C14" s="11" t="s">
        <v>86</v>
      </c>
      <c r="D14" s="11" t="s">
        <v>8</v>
      </c>
      <c r="E14" s="75" t="s">
        <v>129</v>
      </c>
      <c r="F14" s="43" t="s">
        <v>127</v>
      </c>
      <c r="G14" s="11" t="s">
        <v>191</v>
      </c>
      <c r="H14" s="43" t="s">
        <v>138</v>
      </c>
      <c r="J14" s="107"/>
    </row>
    <row r="15" spans="1:10" s="48" customFormat="1" x14ac:dyDescent="0.25">
      <c r="A15" s="27" t="s">
        <v>11</v>
      </c>
      <c r="B15" s="28" t="s">
        <v>5</v>
      </c>
      <c r="C15" s="28" t="s">
        <v>4</v>
      </c>
      <c r="D15" s="126"/>
      <c r="E15" s="63" t="s">
        <v>90</v>
      </c>
      <c r="F15" s="39" t="s">
        <v>93</v>
      </c>
      <c r="G15" s="128" t="s">
        <v>6</v>
      </c>
      <c r="H15" s="129"/>
      <c r="J15" s="107"/>
    </row>
    <row r="16" spans="1:10" s="48" customFormat="1" ht="15.75" thickBot="1" x14ac:dyDescent="0.3">
      <c r="A16" s="76" t="s">
        <v>83</v>
      </c>
      <c r="B16" s="29" t="s">
        <v>137</v>
      </c>
      <c r="C16" s="29" t="s">
        <v>139</v>
      </c>
      <c r="D16" s="127"/>
      <c r="E16" s="77"/>
      <c r="F16" s="78"/>
      <c r="G16" s="130"/>
      <c r="H16" s="131"/>
      <c r="J16" s="107"/>
    </row>
    <row r="17" spans="1:10" s="48" customFormat="1" ht="39.75" customHeight="1" thickBot="1" x14ac:dyDescent="0.3">
      <c r="A17" s="117" t="s">
        <v>178</v>
      </c>
      <c r="B17" s="186"/>
      <c r="C17" s="186"/>
      <c r="D17" s="186"/>
      <c r="E17" s="186"/>
      <c r="F17" s="186"/>
      <c r="G17" s="186"/>
      <c r="H17" s="187"/>
      <c r="J17" s="107"/>
    </row>
    <row r="18" spans="1:10" s="48" customFormat="1" ht="15.75" thickBot="1" x14ac:dyDescent="0.3">
      <c r="A18" s="114" t="s">
        <v>174</v>
      </c>
      <c r="B18" s="115"/>
      <c r="C18" s="116"/>
      <c r="D18" s="104">
        <f>0</f>
        <v>0</v>
      </c>
      <c r="E18" s="114" t="s">
        <v>176</v>
      </c>
      <c r="F18" s="115"/>
      <c r="G18" s="116"/>
      <c r="H18" s="104">
        <f>+ROUND(D18*122/100,2)</f>
        <v>0</v>
      </c>
      <c r="J18" s="107"/>
    </row>
    <row r="19" spans="1:10" s="48" customFormat="1" ht="15.75" thickBot="1" x14ac:dyDescent="0.3">
      <c r="A19" s="114" t="s">
        <v>175</v>
      </c>
      <c r="B19" s="115"/>
      <c r="C19" s="116"/>
      <c r="D19" s="104">
        <v>0</v>
      </c>
      <c r="E19" s="114" t="s">
        <v>177</v>
      </c>
      <c r="F19" s="115"/>
      <c r="G19" s="116"/>
      <c r="H19" s="104">
        <f>+ROUND(D19*122/100,2)</f>
        <v>0</v>
      </c>
      <c r="J19" s="107"/>
    </row>
    <row r="20" spans="1:10" s="48" customFormat="1" ht="15.75" thickBot="1" x14ac:dyDescent="0.3">
      <c r="A20" s="114" t="s">
        <v>186</v>
      </c>
      <c r="B20" s="115"/>
      <c r="C20" s="116"/>
      <c r="D20" s="104">
        <f>+(2*85*10)*D18</f>
        <v>0</v>
      </c>
      <c r="E20" s="114" t="s">
        <v>187</v>
      </c>
      <c r="F20" s="115"/>
      <c r="G20" s="116"/>
      <c r="H20" s="104">
        <f t="shared" ref="H20:H21" si="1">+ROUND(D20*122/100,2)</f>
        <v>0</v>
      </c>
      <c r="J20" s="107"/>
    </row>
    <row r="21" spans="1:10" s="48" customFormat="1" ht="15.75" thickBot="1" x14ac:dyDescent="0.3">
      <c r="A21" s="114" t="s">
        <v>185</v>
      </c>
      <c r="B21" s="115"/>
      <c r="C21" s="116"/>
      <c r="D21" s="104">
        <f>+(2*85*5)*D19</f>
        <v>0</v>
      </c>
      <c r="E21" s="114" t="s">
        <v>188</v>
      </c>
      <c r="F21" s="115"/>
      <c r="G21" s="116"/>
      <c r="H21" s="104">
        <f t="shared" si="1"/>
        <v>0</v>
      </c>
      <c r="J21" s="107"/>
    </row>
    <row r="22" spans="1:10" s="48" customFormat="1" ht="15.75" thickBot="1" x14ac:dyDescent="0.3">
      <c r="A22" s="114" t="s">
        <v>189</v>
      </c>
      <c r="B22" s="115"/>
      <c r="C22" s="116"/>
      <c r="D22" s="104">
        <f>D20+D21</f>
        <v>0</v>
      </c>
      <c r="E22" s="114" t="s">
        <v>190</v>
      </c>
      <c r="F22" s="115"/>
      <c r="G22" s="116"/>
      <c r="H22" s="104">
        <f>+ROUND(D22*122/100,2)</f>
        <v>0</v>
      </c>
      <c r="J22" s="107"/>
    </row>
    <row r="23" spans="1:10" s="48" customFormat="1" x14ac:dyDescent="0.25">
      <c r="A23" s="188"/>
      <c r="B23" s="161"/>
      <c r="C23" s="161"/>
      <c r="D23" s="161"/>
      <c r="E23" s="161"/>
      <c r="F23" s="161"/>
      <c r="G23" s="161"/>
      <c r="H23" s="161"/>
      <c r="J23" s="107"/>
    </row>
    <row r="24" spans="1:10" s="48" customFormat="1" ht="15.75" thickBot="1" x14ac:dyDescent="0.3">
      <c r="A24" s="162"/>
      <c r="B24" s="162"/>
      <c r="C24" s="162"/>
      <c r="D24" s="162"/>
      <c r="E24" s="162"/>
      <c r="F24" s="162"/>
      <c r="G24" s="162"/>
      <c r="H24" s="162"/>
      <c r="J24" s="107"/>
    </row>
    <row r="25" spans="1:10" s="48" customFormat="1" x14ac:dyDescent="0.25">
      <c r="A25" s="35" t="s">
        <v>40</v>
      </c>
      <c r="B25" s="36"/>
      <c r="C25" s="36"/>
      <c r="D25" s="36"/>
      <c r="E25" s="36"/>
      <c r="F25" s="36"/>
      <c r="G25" s="36"/>
      <c r="H25" s="37"/>
      <c r="J25" s="107"/>
    </row>
    <row r="26" spans="1:10" s="48" customFormat="1" x14ac:dyDescent="0.25">
      <c r="A26" s="192" t="s">
        <v>140</v>
      </c>
      <c r="B26" s="193"/>
      <c r="C26" s="193"/>
      <c r="D26" s="193"/>
      <c r="E26" s="193"/>
      <c r="F26" s="193"/>
      <c r="G26" s="193"/>
      <c r="H26" s="194"/>
      <c r="J26" s="107"/>
    </row>
    <row r="27" spans="1:10" s="48" customFormat="1" x14ac:dyDescent="0.25">
      <c r="A27" s="88" t="s">
        <v>133</v>
      </c>
      <c r="B27" s="86"/>
      <c r="C27" s="86"/>
      <c r="D27" s="86"/>
      <c r="E27" s="86"/>
      <c r="F27" s="86"/>
      <c r="G27" s="86"/>
      <c r="H27" s="87"/>
      <c r="J27" s="107"/>
    </row>
    <row r="28" spans="1:10" s="48" customFormat="1" x14ac:dyDescent="0.25">
      <c r="A28" s="27" t="s">
        <v>33</v>
      </c>
      <c r="B28" s="28" t="s">
        <v>36</v>
      </c>
      <c r="C28" s="28" t="s">
        <v>0</v>
      </c>
      <c r="D28" s="28" t="s">
        <v>1</v>
      </c>
      <c r="E28" s="28" t="s">
        <v>10</v>
      </c>
      <c r="F28" s="28" t="s">
        <v>3</v>
      </c>
      <c r="G28" s="28" t="s">
        <v>13</v>
      </c>
      <c r="H28" s="38" t="s">
        <v>2</v>
      </c>
      <c r="J28" s="107"/>
    </row>
    <row r="29" spans="1:10" s="48" customFormat="1" x14ac:dyDescent="0.25">
      <c r="A29" s="23" t="s">
        <v>7</v>
      </c>
      <c r="B29" s="11" t="s">
        <v>135</v>
      </c>
      <c r="C29" s="11" t="s">
        <v>86</v>
      </c>
      <c r="D29" s="11" t="s">
        <v>136</v>
      </c>
      <c r="E29" s="11" t="s">
        <v>18</v>
      </c>
      <c r="F29" s="11" t="s">
        <v>192</v>
      </c>
      <c r="G29" s="11" t="s">
        <v>134</v>
      </c>
      <c r="H29" s="43" t="s">
        <v>138</v>
      </c>
      <c r="J29" s="107"/>
    </row>
    <row r="30" spans="1:10" s="48" customFormat="1" x14ac:dyDescent="0.25">
      <c r="A30" s="132"/>
      <c r="B30" s="133"/>
      <c r="C30" s="133"/>
      <c r="D30" s="133"/>
      <c r="E30" s="133"/>
      <c r="F30" s="133"/>
      <c r="G30" s="133"/>
      <c r="H30" s="134"/>
      <c r="J30" s="107"/>
    </row>
    <row r="31" spans="1:10" s="48" customFormat="1" x14ac:dyDescent="0.25">
      <c r="A31" s="27" t="s">
        <v>11</v>
      </c>
      <c r="B31" s="28" t="s">
        <v>5</v>
      </c>
      <c r="C31" s="28" t="s">
        <v>4</v>
      </c>
      <c r="D31" s="126"/>
      <c r="E31" s="63" t="s">
        <v>90</v>
      </c>
      <c r="F31" s="39" t="s">
        <v>93</v>
      </c>
      <c r="G31" s="128" t="s">
        <v>6</v>
      </c>
      <c r="H31" s="129"/>
      <c r="J31" s="107"/>
    </row>
    <row r="32" spans="1:10" s="48" customFormat="1" ht="15.75" thickBot="1" x14ac:dyDescent="0.3">
      <c r="A32" s="76" t="s">
        <v>83</v>
      </c>
      <c r="B32" s="29" t="s">
        <v>137</v>
      </c>
      <c r="C32" s="29" t="s">
        <v>139</v>
      </c>
      <c r="D32" s="127"/>
      <c r="E32" s="41"/>
      <c r="F32" s="42"/>
      <c r="G32" s="130"/>
      <c r="H32" s="131"/>
      <c r="J32" s="107"/>
    </row>
    <row r="33" spans="1:10" s="48" customFormat="1" ht="15.75" thickBot="1" x14ac:dyDescent="0.3">
      <c r="A33" s="117" t="s">
        <v>179</v>
      </c>
      <c r="B33" s="186"/>
      <c r="C33" s="186"/>
      <c r="D33" s="186"/>
      <c r="E33" s="186"/>
      <c r="F33" s="186"/>
      <c r="G33" s="186"/>
      <c r="H33" s="187"/>
      <c r="J33" s="107"/>
    </row>
    <row r="34" spans="1:10" s="48" customFormat="1" ht="27.75" customHeight="1" thickBot="1" x14ac:dyDescent="0.3">
      <c r="A34" s="114" t="s">
        <v>130</v>
      </c>
      <c r="B34" s="115"/>
      <c r="C34" s="116"/>
      <c r="D34" s="104">
        <f>0</f>
        <v>0</v>
      </c>
      <c r="E34" s="114" t="s">
        <v>131</v>
      </c>
      <c r="F34" s="115"/>
      <c r="G34" s="116"/>
      <c r="H34" s="104">
        <f>+ROUND(D34*122/100,2)</f>
        <v>0</v>
      </c>
      <c r="J34" s="107"/>
    </row>
    <row r="35" spans="1:10" s="48" customFormat="1" ht="15.75" thickBot="1" x14ac:dyDescent="0.3">
      <c r="A35" s="114" t="s">
        <v>152</v>
      </c>
      <c r="B35" s="115"/>
      <c r="C35" s="116"/>
      <c r="D35" s="104">
        <f>D34*17*25</f>
        <v>0</v>
      </c>
      <c r="E35" s="114" t="s">
        <v>151</v>
      </c>
      <c r="F35" s="115"/>
      <c r="G35" s="116"/>
      <c r="H35" s="104">
        <f>+ROUND(D35*122/100,2)</f>
        <v>0</v>
      </c>
      <c r="J35" s="107"/>
    </row>
    <row r="36" spans="1:10" s="48" customFormat="1" x14ac:dyDescent="0.25">
      <c r="A36" s="169" t="s">
        <v>89</v>
      </c>
      <c r="B36" s="170"/>
      <c r="C36" s="170"/>
      <c r="D36" s="170"/>
      <c r="E36" s="170"/>
      <c r="F36" s="170"/>
      <c r="G36" s="170"/>
      <c r="H36" s="171"/>
      <c r="J36" s="107"/>
    </row>
    <row r="37" spans="1:10" ht="16.5" customHeight="1" x14ac:dyDescent="0.25">
      <c r="A37" s="172"/>
      <c r="B37" s="173"/>
      <c r="C37" s="173"/>
      <c r="D37" s="173"/>
      <c r="E37" s="173"/>
      <c r="F37" s="173"/>
      <c r="G37" s="173"/>
      <c r="H37" s="174"/>
    </row>
    <row r="38" spans="1:10" ht="15.75" thickBot="1" x14ac:dyDescent="0.3">
      <c r="A38" s="175"/>
      <c r="B38" s="176"/>
      <c r="C38" s="176"/>
      <c r="D38" s="176"/>
      <c r="E38" s="176"/>
      <c r="F38" s="176"/>
      <c r="G38" s="176"/>
      <c r="H38" s="177"/>
    </row>
    <row r="39" spans="1:10" ht="19.5" thickBot="1" x14ac:dyDescent="0.35">
      <c r="A39" s="135" t="s">
        <v>162</v>
      </c>
      <c r="B39" s="136"/>
      <c r="C39" s="137"/>
      <c r="D39" s="112">
        <f>D50+D61+D72+D83+D94+D105+D116+D127+D138+D149+D160+D171+D182+D194+D205</f>
        <v>0</v>
      </c>
      <c r="E39" s="135" t="s">
        <v>164</v>
      </c>
      <c r="F39" s="138"/>
      <c r="G39" s="139"/>
      <c r="H39" s="104">
        <f>+ROUND(D39*122/100,2)</f>
        <v>0</v>
      </c>
    </row>
    <row r="40" spans="1:10" ht="19.5" thickBot="1" x14ac:dyDescent="0.35">
      <c r="A40" s="135" t="s">
        <v>156</v>
      </c>
      <c r="B40" s="138"/>
      <c r="C40" s="139"/>
      <c r="D40" s="112">
        <f>D39*10%</f>
        <v>0</v>
      </c>
      <c r="E40" s="135" t="s">
        <v>160</v>
      </c>
      <c r="F40" s="138"/>
      <c r="G40" s="139"/>
      <c r="H40" s="104">
        <f t="shared" ref="H40:H41" si="2">+ROUND(D40*122/100,2)</f>
        <v>0</v>
      </c>
    </row>
    <row r="41" spans="1:10" ht="19.5" thickBot="1" x14ac:dyDescent="0.35">
      <c r="A41" s="135" t="s">
        <v>163</v>
      </c>
      <c r="B41" s="136"/>
      <c r="C41" s="137"/>
      <c r="D41" s="112">
        <f>D39+D40</f>
        <v>0</v>
      </c>
      <c r="E41" s="135" t="s">
        <v>165</v>
      </c>
      <c r="F41" s="138"/>
      <c r="G41" s="139"/>
      <c r="H41" s="104">
        <f t="shared" si="2"/>
        <v>0</v>
      </c>
    </row>
    <row r="42" spans="1:10" ht="18.75" x14ac:dyDescent="0.3">
      <c r="A42" s="99"/>
      <c r="B42" s="100"/>
      <c r="C42" s="100"/>
      <c r="D42" s="101"/>
      <c r="E42" s="102"/>
      <c r="F42" s="102"/>
      <c r="G42" s="102"/>
      <c r="H42" s="103"/>
    </row>
    <row r="43" spans="1:10" x14ac:dyDescent="0.25">
      <c r="A43" s="27" t="s">
        <v>33</v>
      </c>
      <c r="B43" s="28" t="s">
        <v>36</v>
      </c>
      <c r="C43" s="28" t="s">
        <v>0</v>
      </c>
      <c r="D43" s="28" t="s">
        <v>1</v>
      </c>
      <c r="E43" s="28" t="s">
        <v>10</v>
      </c>
      <c r="F43" s="28" t="s">
        <v>3</v>
      </c>
      <c r="G43" s="28" t="s">
        <v>13</v>
      </c>
      <c r="H43" s="38" t="s">
        <v>2</v>
      </c>
    </row>
    <row r="44" spans="1:10" x14ac:dyDescent="0.25">
      <c r="A44" s="79" t="s">
        <v>65</v>
      </c>
      <c r="B44" s="25" t="s">
        <v>15</v>
      </c>
      <c r="C44" s="25" t="s">
        <v>43</v>
      </c>
      <c r="D44" s="25" t="s">
        <v>9</v>
      </c>
      <c r="E44" s="25" t="s">
        <v>9</v>
      </c>
      <c r="F44" s="25" t="s">
        <v>14</v>
      </c>
      <c r="G44" s="25" t="s">
        <v>16</v>
      </c>
      <c r="H44" s="80" t="s">
        <v>96</v>
      </c>
    </row>
    <row r="45" spans="1:10" x14ac:dyDescent="0.25">
      <c r="A45" s="178"/>
      <c r="B45" s="179"/>
      <c r="C45" s="179"/>
      <c r="D45" s="179"/>
      <c r="E45" s="179"/>
      <c r="F45" s="179"/>
      <c r="G45" s="179"/>
      <c r="H45" s="180"/>
    </row>
    <row r="46" spans="1:10" x14ac:dyDescent="0.25">
      <c r="A46" s="27" t="s">
        <v>11</v>
      </c>
      <c r="B46" s="28" t="s">
        <v>5</v>
      </c>
      <c r="C46" s="28" t="s">
        <v>4</v>
      </c>
      <c r="D46" s="181"/>
      <c r="E46" s="63" t="s">
        <v>90</v>
      </c>
      <c r="F46" s="39" t="s">
        <v>93</v>
      </c>
      <c r="G46" s="182" t="s">
        <v>6</v>
      </c>
      <c r="H46" s="183"/>
    </row>
    <row r="47" spans="1:10" ht="15.75" thickBot="1" x14ac:dyDescent="0.3">
      <c r="A47" s="94" t="s">
        <v>101</v>
      </c>
      <c r="B47" s="95" t="s">
        <v>9</v>
      </c>
      <c r="C47" s="96" t="s">
        <v>52</v>
      </c>
      <c r="D47" s="181"/>
      <c r="E47" s="97"/>
      <c r="F47" s="98"/>
      <c r="G47" s="184"/>
      <c r="H47" s="185"/>
    </row>
    <row r="48" spans="1:10" ht="15.75" thickBot="1" x14ac:dyDescent="0.3">
      <c r="A48" s="117" t="s">
        <v>143</v>
      </c>
      <c r="B48" s="118"/>
      <c r="C48" s="118"/>
      <c r="D48" s="118"/>
      <c r="E48" s="118"/>
      <c r="F48" s="118"/>
      <c r="G48" s="118"/>
      <c r="H48" s="119"/>
    </row>
    <row r="49" spans="1:10" ht="15.75" thickBot="1" x14ac:dyDescent="0.3">
      <c r="A49" s="114" t="s">
        <v>141</v>
      </c>
      <c r="B49" s="115"/>
      <c r="C49" s="116"/>
      <c r="D49" s="104">
        <f>0</f>
        <v>0</v>
      </c>
      <c r="E49" s="114" t="s">
        <v>142</v>
      </c>
      <c r="F49" s="115"/>
      <c r="G49" s="116"/>
      <c r="H49" s="104">
        <f>+ROUND(D49*122/100,2)</f>
        <v>0</v>
      </c>
    </row>
    <row r="50" spans="1:10" ht="15.75" thickBot="1" x14ac:dyDescent="0.3">
      <c r="A50" s="114" t="s">
        <v>152</v>
      </c>
      <c r="B50" s="115"/>
      <c r="C50" s="116"/>
      <c r="D50" s="104">
        <f>D49*F44</f>
        <v>0</v>
      </c>
      <c r="E50" s="114" t="s">
        <v>151</v>
      </c>
      <c r="F50" s="115"/>
      <c r="G50" s="116"/>
      <c r="H50" s="104">
        <f>+ROUND(D50*122/100,2)</f>
        <v>0</v>
      </c>
    </row>
    <row r="51" spans="1:10" x14ac:dyDescent="0.25">
      <c r="A51" s="155"/>
      <c r="B51" s="155"/>
      <c r="C51" s="155"/>
      <c r="D51" s="155"/>
      <c r="E51" s="155"/>
      <c r="F51" s="155"/>
      <c r="G51" s="155"/>
      <c r="H51" s="155"/>
    </row>
    <row r="52" spans="1:10" ht="27" customHeight="1" thickBot="1" x14ac:dyDescent="0.3">
      <c r="A52" s="156"/>
      <c r="B52" s="156"/>
      <c r="C52" s="156"/>
      <c r="D52" s="156"/>
      <c r="E52" s="156"/>
      <c r="F52" s="156"/>
      <c r="G52" s="156"/>
      <c r="H52" s="156"/>
    </row>
    <row r="53" spans="1:10" x14ac:dyDescent="0.25">
      <c r="A53" s="35" t="s">
        <v>97</v>
      </c>
      <c r="B53" s="36"/>
      <c r="C53" s="36"/>
      <c r="D53" s="36"/>
      <c r="E53" s="36"/>
      <c r="F53" s="36"/>
      <c r="G53" s="36"/>
      <c r="H53" s="37"/>
    </row>
    <row r="54" spans="1:10" x14ac:dyDescent="0.25">
      <c r="A54" s="27" t="s">
        <v>33</v>
      </c>
      <c r="B54" s="28" t="s">
        <v>36</v>
      </c>
      <c r="C54" s="28" t="s">
        <v>0</v>
      </c>
      <c r="D54" s="28" t="s">
        <v>1</v>
      </c>
      <c r="E54" s="28" t="s">
        <v>10</v>
      </c>
      <c r="F54" s="28" t="s">
        <v>3</v>
      </c>
      <c r="G54" s="28" t="s">
        <v>13</v>
      </c>
      <c r="H54" s="38" t="s">
        <v>2</v>
      </c>
    </row>
    <row r="55" spans="1:10" x14ac:dyDescent="0.25">
      <c r="A55" s="81" t="s">
        <v>42</v>
      </c>
      <c r="B55" s="82" t="s">
        <v>15</v>
      </c>
      <c r="C55" s="82" t="s">
        <v>43</v>
      </c>
      <c r="D55" s="82" t="s">
        <v>9</v>
      </c>
      <c r="E55" s="82" t="s">
        <v>9</v>
      </c>
      <c r="F55" s="82" t="s">
        <v>14</v>
      </c>
      <c r="G55" s="82" t="s">
        <v>16</v>
      </c>
      <c r="H55" s="83" t="s">
        <v>51</v>
      </c>
    </row>
    <row r="56" spans="1:10" x14ac:dyDescent="0.25">
      <c r="A56" s="189"/>
      <c r="B56" s="190"/>
      <c r="C56" s="190"/>
      <c r="D56" s="190"/>
      <c r="E56" s="190"/>
      <c r="F56" s="190"/>
      <c r="G56" s="190"/>
      <c r="H56" s="191"/>
    </row>
    <row r="57" spans="1:10" x14ac:dyDescent="0.25">
      <c r="A57" s="27" t="s">
        <v>11</v>
      </c>
      <c r="B57" s="28" t="s">
        <v>5</v>
      </c>
      <c r="C57" s="28" t="s">
        <v>4</v>
      </c>
      <c r="D57" s="159"/>
      <c r="E57" s="63" t="s">
        <v>90</v>
      </c>
      <c r="F57" s="39" t="s">
        <v>93</v>
      </c>
      <c r="G57" s="128" t="s">
        <v>6</v>
      </c>
      <c r="H57" s="129"/>
    </row>
    <row r="58" spans="1:10" s="21" customFormat="1" ht="15.75" thickBot="1" x14ac:dyDescent="0.3">
      <c r="A58" s="40" t="s">
        <v>101</v>
      </c>
      <c r="B58" s="84" t="s">
        <v>9</v>
      </c>
      <c r="C58" s="85" t="s">
        <v>52</v>
      </c>
      <c r="D58" s="160"/>
      <c r="E58" s="41"/>
      <c r="F58" s="42"/>
      <c r="G58" s="130"/>
      <c r="H58" s="131"/>
      <c r="J58" s="108"/>
    </row>
    <row r="59" spans="1:10" s="21" customFormat="1" ht="15.75" thickBot="1" x14ac:dyDescent="0.3">
      <c r="A59" s="117" t="s">
        <v>143</v>
      </c>
      <c r="B59" s="118"/>
      <c r="C59" s="118"/>
      <c r="D59" s="118"/>
      <c r="E59" s="118"/>
      <c r="F59" s="118"/>
      <c r="G59" s="118"/>
      <c r="H59" s="119"/>
      <c r="J59" s="108"/>
    </row>
    <row r="60" spans="1:10" ht="15.75" thickBot="1" x14ac:dyDescent="0.3">
      <c r="A60" s="114" t="s">
        <v>141</v>
      </c>
      <c r="B60" s="115"/>
      <c r="C60" s="116"/>
      <c r="D60" s="104">
        <f>0</f>
        <v>0</v>
      </c>
      <c r="E60" s="114" t="s">
        <v>142</v>
      </c>
      <c r="F60" s="115"/>
      <c r="G60" s="116"/>
      <c r="H60" s="104">
        <f>+ROUND(D60*122/100,2)</f>
        <v>0</v>
      </c>
    </row>
    <row r="61" spans="1:10" ht="15.75" thickBot="1" x14ac:dyDescent="0.3">
      <c r="A61" s="114" t="s">
        <v>152</v>
      </c>
      <c r="B61" s="115"/>
      <c r="C61" s="116"/>
      <c r="D61" s="104">
        <f>D60*F55</f>
        <v>0</v>
      </c>
      <c r="E61" s="114" t="s">
        <v>151</v>
      </c>
      <c r="F61" s="115"/>
      <c r="G61" s="116"/>
      <c r="H61" s="104">
        <f>+ROUND(D61*122/100,2)</f>
        <v>0</v>
      </c>
    </row>
    <row r="62" spans="1:10" x14ac:dyDescent="0.25">
      <c r="A62" s="155"/>
      <c r="B62" s="161"/>
      <c r="C62" s="161"/>
      <c r="D62" s="161"/>
      <c r="E62" s="161"/>
      <c r="F62" s="161"/>
      <c r="G62" s="161"/>
      <c r="H62" s="161"/>
    </row>
    <row r="63" spans="1:10" ht="15.75" thickBot="1" x14ac:dyDescent="0.3">
      <c r="A63" s="162"/>
      <c r="B63" s="162"/>
      <c r="C63" s="162"/>
      <c r="D63" s="162"/>
      <c r="E63" s="162"/>
      <c r="F63" s="162"/>
      <c r="G63" s="162"/>
      <c r="H63" s="162"/>
    </row>
    <row r="64" spans="1:10" ht="28.5" customHeight="1" x14ac:dyDescent="0.25">
      <c r="A64" s="35" t="s">
        <v>155</v>
      </c>
      <c r="B64" s="36"/>
      <c r="C64" s="36"/>
      <c r="D64" s="36"/>
      <c r="E64" s="36"/>
      <c r="F64" s="36"/>
      <c r="G64" s="36"/>
      <c r="H64" s="37"/>
    </row>
    <row r="65" spans="1:8" x14ac:dyDescent="0.25">
      <c r="A65" s="27" t="s">
        <v>33</v>
      </c>
      <c r="B65" s="28" t="s">
        <v>36</v>
      </c>
      <c r="C65" s="28" t="s">
        <v>0</v>
      </c>
      <c r="D65" s="28" t="s">
        <v>1</v>
      </c>
      <c r="E65" s="28" t="s">
        <v>10</v>
      </c>
      <c r="F65" s="28" t="s">
        <v>3</v>
      </c>
      <c r="G65" s="28" t="s">
        <v>13</v>
      </c>
      <c r="H65" s="38" t="s">
        <v>2</v>
      </c>
    </row>
    <row r="66" spans="1:8" x14ac:dyDescent="0.25">
      <c r="A66" s="23" t="s">
        <v>38</v>
      </c>
      <c r="B66" s="11" t="s">
        <v>15</v>
      </c>
      <c r="C66" s="11" t="s">
        <v>43</v>
      </c>
      <c r="D66" s="11" t="s">
        <v>9</v>
      </c>
      <c r="E66" s="11" t="s">
        <v>9</v>
      </c>
      <c r="F66" s="11" t="s">
        <v>53</v>
      </c>
      <c r="G66" s="11" t="s">
        <v>16</v>
      </c>
      <c r="H66" s="43" t="s">
        <v>9</v>
      </c>
    </row>
    <row r="67" spans="1:8" x14ac:dyDescent="0.25">
      <c r="A67" s="132"/>
      <c r="B67" s="133"/>
      <c r="C67" s="133"/>
      <c r="D67" s="133"/>
      <c r="E67" s="133"/>
      <c r="F67" s="133"/>
      <c r="G67" s="133"/>
      <c r="H67" s="134"/>
    </row>
    <row r="68" spans="1:8" x14ac:dyDescent="0.25">
      <c r="A68" s="27" t="s">
        <v>11</v>
      </c>
      <c r="B68" s="28" t="s">
        <v>5</v>
      </c>
      <c r="C68" s="28" t="s">
        <v>4</v>
      </c>
      <c r="D68" s="126"/>
      <c r="E68" s="46" t="s">
        <v>90</v>
      </c>
      <c r="F68" s="39" t="s">
        <v>93</v>
      </c>
      <c r="G68" s="128" t="s">
        <v>6</v>
      </c>
      <c r="H68" s="129"/>
    </row>
    <row r="69" spans="1:8" ht="15.75" thickBot="1" x14ac:dyDescent="0.3">
      <c r="A69" s="40" t="s">
        <v>101</v>
      </c>
      <c r="B69" s="29" t="s">
        <v>9</v>
      </c>
      <c r="C69" s="29" t="s">
        <v>12</v>
      </c>
      <c r="D69" s="127"/>
      <c r="E69" s="41"/>
      <c r="F69" s="42"/>
      <c r="G69" s="130"/>
      <c r="H69" s="131"/>
    </row>
    <row r="70" spans="1:8" ht="15.75" thickBot="1" x14ac:dyDescent="0.3">
      <c r="A70" s="117" t="s">
        <v>143</v>
      </c>
      <c r="B70" s="118"/>
      <c r="C70" s="118"/>
      <c r="D70" s="118"/>
      <c r="E70" s="118"/>
      <c r="F70" s="118"/>
      <c r="G70" s="118"/>
      <c r="H70" s="119"/>
    </row>
    <row r="71" spans="1:8" ht="15.75" thickBot="1" x14ac:dyDescent="0.3">
      <c r="A71" s="114" t="s">
        <v>141</v>
      </c>
      <c r="B71" s="115"/>
      <c r="C71" s="116"/>
      <c r="D71" s="104">
        <f>0</f>
        <v>0</v>
      </c>
      <c r="E71" s="114" t="s">
        <v>142</v>
      </c>
      <c r="F71" s="115"/>
      <c r="G71" s="116"/>
      <c r="H71" s="104">
        <f>+ROUND(D71*122/100,2)</f>
        <v>0</v>
      </c>
    </row>
    <row r="72" spans="1:8" ht="15.75" thickBot="1" x14ac:dyDescent="0.3">
      <c r="A72" s="114" t="s">
        <v>152</v>
      </c>
      <c r="B72" s="115"/>
      <c r="C72" s="116"/>
      <c r="D72" s="104">
        <f>D71*F66</f>
        <v>0</v>
      </c>
      <c r="E72" s="114" t="s">
        <v>151</v>
      </c>
      <c r="F72" s="115"/>
      <c r="G72" s="116"/>
      <c r="H72" s="104">
        <f>+ROUND(D72*122/100,2)</f>
        <v>0</v>
      </c>
    </row>
    <row r="73" spans="1:8" x14ac:dyDescent="0.25">
      <c r="A73" s="58"/>
      <c r="B73" s="58"/>
      <c r="C73" s="58"/>
      <c r="D73" s="58"/>
      <c r="E73" s="58"/>
      <c r="F73" s="58"/>
      <c r="G73" s="58"/>
      <c r="H73" s="58"/>
    </row>
    <row r="74" spans="1:8" ht="15.75" thickBot="1" x14ac:dyDescent="0.3">
      <c r="A74" s="59"/>
      <c r="B74" s="59"/>
      <c r="C74" s="59"/>
      <c r="D74" s="59"/>
      <c r="E74" s="59"/>
      <c r="F74" s="59"/>
      <c r="G74" s="59"/>
      <c r="H74" s="59"/>
    </row>
    <row r="75" spans="1:8" x14ac:dyDescent="0.25">
      <c r="A75" s="20" t="s">
        <v>124</v>
      </c>
      <c r="B75" s="9"/>
      <c r="C75" s="9"/>
      <c r="D75" s="9"/>
      <c r="E75" s="9"/>
      <c r="F75" s="9"/>
      <c r="G75" s="9"/>
      <c r="H75" s="10"/>
    </row>
    <row r="76" spans="1:8" ht="28.5" customHeight="1" x14ac:dyDescent="0.25">
      <c r="A76" s="17" t="s">
        <v>33</v>
      </c>
      <c r="B76" s="18" t="s">
        <v>36</v>
      </c>
      <c r="C76" s="18" t="s">
        <v>0</v>
      </c>
      <c r="D76" s="18" t="s">
        <v>1</v>
      </c>
      <c r="E76" s="18" t="s">
        <v>10</v>
      </c>
      <c r="F76" s="18" t="s">
        <v>3</v>
      </c>
      <c r="G76" s="18" t="s">
        <v>13</v>
      </c>
      <c r="H76" s="19" t="s">
        <v>2</v>
      </c>
    </row>
    <row r="77" spans="1:8" x14ac:dyDescent="0.25">
      <c r="A77" s="14" t="s">
        <v>104</v>
      </c>
      <c r="B77" s="13" t="s">
        <v>15</v>
      </c>
      <c r="C77" s="13" t="s">
        <v>43</v>
      </c>
      <c r="D77" s="13" t="s">
        <v>9</v>
      </c>
      <c r="E77" s="13" t="s">
        <v>9</v>
      </c>
      <c r="F77" s="13" t="s">
        <v>72</v>
      </c>
      <c r="G77" s="13" t="s">
        <v>16</v>
      </c>
      <c r="H77" s="15" t="s">
        <v>105</v>
      </c>
    </row>
    <row r="78" spans="1:8" x14ac:dyDescent="0.25">
      <c r="A78" s="163"/>
      <c r="B78" s="164"/>
      <c r="C78" s="164"/>
      <c r="D78" s="164"/>
      <c r="E78" s="164"/>
      <c r="F78" s="164"/>
      <c r="G78" s="164"/>
      <c r="H78" s="165"/>
    </row>
    <row r="79" spans="1:8" x14ac:dyDescent="0.25">
      <c r="A79" s="17" t="s">
        <v>11</v>
      </c>
      <c r="B79" s="18" t="s">
        <v>5</v>
      </c>
      <c r="C79" s="18" t="s">
        <v>4</v>
      </c>
      <c r="D79" s="149"/>
      <c r="E79" s="62" t="s">
        <v>90</v>
      </c>
      <c r="F79" s="30" t="s">
        <v>93</v>
      </c>
      <c r="G79" s="151" t="s">
        <v>6</v>
      </c>
      <c r="H79" s="152"/>
    </row>
    <row r="80" spans="1:8" ht="15.75" thickBot="1" x14ac:dyDescent="0.3">
      <c r="A80" s="40" t="s">
        <v>101</v>
      </c>
      <c r="B80" s="16" t="s">
        <v>9</v>
      </c>
      <c r="C80" s="16" t="s">
        <v>12</v>
      </c>
      <c r="D80" s="150"/>
      <c r="E80" s="31"/>
      <c r="F80" s="32"/>
      <c r="G80" s="153"/>
      <c r="H80" s="154"/>
    </row>
    <row r="81" spans="1:8" ht="15.75" thickBot="1" x14ac:dyDescent="0.3">
      <c r="A81" s="117" t="s">
        <v>143</v>
      </c>
      <c r="B81" s="118"/>
      <c r="C81" s="118"/>
      <c r="D81" s="118"/>
      <c r="E81" s="118"/>
      <c r="F81" s="118"/>
      <c r="G81" s="118"/>
      <c r="H81" s="119"/>
    </row>
    <row r="82" spans="1:8" ht="15.75" thickBot="1" x14ac:dyDescent="0.3">
      <c r="A82" s="114" t="s">
        <v>141</v>
      </c>
      <c r="B82" s="115"/>
      <c r="C82" s="116"/>
      <c r="D82" s="104">
        <f>0</f>
        <v>0</v>
      </c>
      <c r="E82" s="114" t="s">
        <v>142</v>
      </c>
      <c r="F82" s="115"/>
      <c r="G82" s="116"/>
      <c r="H82" s="104">
        <f>+ROUND(D82*122/100,2)</f>
        <v>0</v>
      </c>
    </row>
    <row r="83" spans="1:8" ht="15.75" thickBot="1" x14ac:dyDescent="0.3">
      <c r="A83" s="114" t="s">
        <v>152</v>
      </c>
      <c r="B83" s="115"/>
      <c r="C83" s="116"/>
      <c r="D83" s="104">
        <f>D82*F77</f>
        <v>0</v>
      </c>
      <c r="E83" s="114" t="s">
        <v>151</v>
      </c>
      <c r="F83" s="115"/>
      <c r="G83" s="116"/>
      <c r="H83" s="104">
        <f>+ROUND(D83*122/100,2)</f>
        <v>0</v>
      </c>
    </row>
    <row r="84" spans="1:8" x14ac:dyDescent="0.25">
      <c r="A84" s="58"/>
      <c r="B84" s="58"/>
      <c r="C84" s="58"/>
      <c r="D84" s="58"/>
      <c r="E84" s="58"/>
      <c r="F84" s="58"/>
      <c r="G84" s="58"/>
      <c r="H84" s="58"/>
    </row>
    <row r="85" spans="1:8" ht="15.75" thickBot="1" x14ac:dyDescent="0.3">
      <c r="A85" s="59"/>
      <c r="B85" s="59"/>
      <c r="C85" s="59"/>
      <c r="D85" s="59"/>
      <c r="E85" s="59"/>
      <c r="F85" s="59"/>
      <c r="G85" s="59"/>
      <c r="H85" s="59"/>
    </row>
    <row r="86" spans="1:8" x14ac:dyDescent="0.25">
      <c r="A86" s="35" t="s">
        <v>125</v>
      </c>
      <c r="B86" s="36"/>
      <c r="C86" s="36"/>
      <c r="D86" s="36"/>
      <c r="E86" s="36"/>
      <c r="F86" s="36"/>
      <c r="G86" s="36"/>
      <c r="H86" s="37"/>
    </row>
    <row r="87" spans="1:8" x14ac:dyDescent="0.25">
      <c r="A87" s="27" t="s">
        <v>33</v>
      </c>
      <c r="B87" s="28" t="s">
        <v>36</v>
      </c>
      <c r="C87" s="28" t="s">
        <v>0</v>
      </c>
      <c r="D87" s="28" t="s">
        <v>1</v>
      </c>
      <c r="E87" s="28" t="s">
        <v>10</v>
      </c>
      <c r="F87" s="28" t="s">
        <v>3</v>
      </c>
      <c r="G87" s="28" t="s">
        <v>13</v>
      </c>
      <c r="H87" s="38" t="s">
        <v>2</v>
      </c>
    </row>
    <row r="88" spans="1:8" ht="27.75" customHeight="1" x14ac:dyDescent="0.25">
      <c r="A88" s="23" t="s">
        <v>111</v>
      </c>
      <c r="B88" s="11" t="s">
        <v>112</v>
      </c>
      <c r="C88" s="11" t="s">
        <v>113</v>
      </c>
      <c r="D88" s="11" t="s">
        <v>9</v>
      </c>
      <c r="E88" s="11" t="s">
        <v>9</v>
      </c>
      <c r="F88" s="11" t="s">
        <v>108</v>
      </c>
      <c r="G88" s="11" t="s">
        <v>16</v>
      </c>
      <c r="H88" s="43" t="s">
        <v>9</v>
      </c>
    </row>
    <row r="89" spans="1:8" x14ac:dyDescent="0.25">
      <c r="A89" s="132"/>
      <c r="B89" s="133"/>
      <c r="C89" s="133"/>
      <c r="D89" s="133"/>
      <c r="E89" s="133"/>
      <c r="F89" s="133"/>
      <c r="G89" s="133"/>
      <c r="H89" s="134"/>
    </row>
    <row r="90" spans="1:8" x14ac:dyDescent="0.25">
      <c r="A90" s="27" t="s">
        <v>11</v>
      </c>
      <c r="B90" s="28" t="s">
        <v>5</v>
      </c>
      <c r="C90" s="28" t="s">
        <v>4</v>
      </c>
      <c r="D90" s="126"/>
      <c r="E90" s="63" t="s">
        <v>90</v>
      </c>
      <c r="F90" s="39" t="s">
        <v>93</v>
      </c>
      <c r="G90" s="128" t="s">
        <v>6</v>
      </c>
      <c r="H90" s="129"/>
    </row>
    <row r="91" spans="1:8" ht="15.75" thickBot="1" x14ac:dyDescent="0.3">
      <c r="A91" s="40" t="s">
        <v>101</v>
      </c>
      <c r="B91" s="29" t="s">
        <v>9</v>
      </c>
      <c r="C91" s="29" t="s">
        <v>12</v>
      </c>
      <c r="D91" s="127"/>
      <c r="E91" s="41"/>
      <c r="F91" s="42"/>
      <c r="G91" s="130"/>
      <c r="H91" s="131"/>
    </row>
    <row r="92" spans="1:8" ht="15.75" thickBot="1" x14ac:dyDescent="0.3">
      <c r="A92" s="117" t="s">
        <v>143</v>
      </c>
      <c r="B92" s="118"/>
      <c r="C92" s="118"/>
      <c r="D92" s="118"/>
      <c r="E92" s="118"/>
      <c r="F92" s="118"/>
      <c r="G92" s="118"/>
      <c r="H92" s="119"/>
    </row>
    <row r="93" spans="1:8" ht="15.75" thickBot="1" x14ac:dyDescent="0.3">
      <c r="A93" s="114" t="s">
        <v>141</v>
      </c>
      <c r="B93" s="115"/>
      <c r="C93" s="116"/>
      <c r="D93" s="104">
        <f>0</f>
        <v>0</v>
      </c>
      <c r="E93" s="114" t="s">
        <v>142</v>
      </c>
      <c r="F93" s="115"/>
      <c r="G93" s="116"/>
      <c r="H93" s="104">
        <f>+ROUND(D93*122/100,2)</f>
        <v>0</v>
      </c>
    </row>
    <row r="94" spans="1:8" ht="15.75" thickBot="1" x14ac:dyDescent="0.3">
      <c r="A94" s="114" t="s">
        <v>152</v>
      </c>
      <c r="B94" s="115"/>
      <c r="C94" s="116"/>
      <c r="D94" s="104">
        <f>D93*F88</f>
        <v>0</v>
      </c>
      <c r="E94" s="114" t="s">
        <v>151</v>
      </c>
      <c r="F94" s="115"/>
      <c r="G94" s="116"/>
      <c r="H94" s="104">
        <f>+ROUND(D94*122/100,2)</f>
        <v>0</v>
      </c>
    </row>
    <row r="95" spans="1:8" x14ac:dyDescent="0.25">
      <c r="A95" s="198"/>
      <c r="B95" s="198"/>
      <c r="C95" s="198"/>
      <c r="D95" s="198"/>
      <c r="E95" s="198"/>
      <c r="F95" s="198"/>
      <c r="G95" s="198"/>
      <c r="H95" s="198"/>
    </row>
    <row r="96" spans="1:8" ht="15.75" thickBot="1" x14ac:dyDescent="0.3">
      <c r="A96" s="199"/>
      <c r="B96" s="199"/>
      <c r="C96" s="199"/>
      <c r="D96" s="199"/>
      <c r="E96" s="199"/>
      <c r="F96" s="199"/>
      <c r="G96" s="199"/>
      <c r="H96" s="199"/>
    </row>
    <row r="97" spans="1:8" x14ac:dyDescent="0.25">
      <c r="A97" s="20" t="s">
        <v>114</v>
      </c>
      <c r="B97" s="9"/>
      <c r="C97" s="9"/>
      <c r="D97" s="9"/>
      <c r="E97" s="9"/>
      <c r="F97" s="9"/>
      <c r="G97" s="9"/>
      <c r="H97" s="10"/>
    </row>
    <row r="98" spans="1:8" x14ac:dyDescent="0.25">
      <c r="A98" s="17" t="s">
        <v>33</v>
      </c>
      <c r="B98" s="18" t="s">
        <v>36</v>
      </c>
      <c r="C98" s="18" t="s">
        <v>0</v>
      </c>
      <c r="D98" s="18" t="s">
        <v>1</v>
      </c>
      <c r="E98" s="18" t="s">
        <v>10</v>
      </c>
      <c r="F98" s="18" t="s">
        <v>3</v>
      </c>
      <c r="G98" s="18" t="s">
        <v>13</v>
      </c>
      <c r="H98" s="19" t="s">
        <v>2</v>
      </c>
    </row>
    <row r="99" spans="1:8" x14ac:dyDescent="0.25">
      <c r="A99" s="14" t="s">
        <v>7</v>
      </c>
      <c r="B99" s="13" t="s">
        <v>69</v>
      </c>
      <c r="C99" s="13" t="s">
        <v>66</v>
      </c>
      <c r="D99" s="13" t="s">
        <v>24</v>
      </c>
      <c r="E99" s="13" t="s">
        <v>22</v>
      </c>
      <c r="F99" s="13" t="s">
        <v>68</v>
      </c>
      <c r="G99" s="13" t="s">
        <v>16</v>
      </c>
      <c r="H99" s="15" t="s">
        <v>25</v>
      </c>
    </row>
    <row r="100" spans="1:8" ht="15" customHeight="1" x14ac:dyDescent="0.25">
      <c r="A100" s="146"/>
      <c r="B100" s="147"/>
      <c r="C100" s="147"/>
      <c r="D100" s="147"/>
      <c r="E100" s="147"/>
      <c r="F100" s="147"/>
      <c r="G100" s="147"/>
      <c r="H100" s="148"/>
    </row>
    <row r="101" spans="1:8" x14ac:dyDescent="0.25">
      <c r="A101" s="17" t="s">
        <v>11</v>
      </c>
      <c r="B101" s="18" t="s">
        <v>5</v>
      </c>
      <c r="C101" s="18" t="s">
        <v>4</v>
      </c>
      <c r="D101" s="149"/>
      <c r="E101" s="33" t="s">
        <v>90</v>
      </c>
      <c r="F101" s="30" t="s">
        <v>93</v>
      </c>
      <c r="G101" s="151" t="s">
        <v>6</v>
      </c>
      <c r="H101" s="152"/>
    </row>
    <row r="102" spans="1:8" ht="15.75" thickBot="1" x14ac:dyDescent="0.3">
      <c r="A102" s="40" t="s">
        <v>101</v>
      </c>
      <c r="B102" s="16" t="s">
        <v>9</v>
      </c>
      <c r="C102" s="16" t="s">
        <v>41</v>
      </c>
      <c r="D102" s="150"/>
      <c r="E102" s="31"/>
      <c r="F102" s="32"/>
      <c r="G102" s="153"/>
      <c r="H102" s="154"/>
    </row>
    <row r="103" spans="1:8" ht="15.75" thickBot="1" x14ac:dyDescent="0.3">
      <c r="A103" s="117" t="s">
        <v>143</v>
      </c>
      <c r="B103" s="118"/>
      <c r="C103" s="118"/>
      <c r="D103" s="118"/>
      <c r="E103" s="118"/>
      <c r="F103" s="118"/>
      <c r="G103" s="118"/>
      <c r="H103" s="119"/>
    </row>
    <row r="104" spans="1:8" ht="15.75" thickBot="1" x14ac:dyDescent="0.3">
      <c r="A104" s="114" t="s">
        <v>141</v>
      </c>
      <c r="B104" s="115"/>
      <c r="C104" s="116"/>
      <c r="D104" s="104">
        <f>0</f>
        <v>0</v>
      </c>
      <c r="E104" s="114" t="s">
        <v>142</v>
      </c>
      <c r="F104" s="115"/>
      <c r="G104" s="116"/>
      <c r="H104" s="104">
        <f>+ROUND(D104*122/100,2)</f>
        <v>0</v>
      </c>
    </row>
    <row r="105" spans="1:8" ht="15.75" thickBot="1" x14ac:dyDescent="0.3">
      <c r="A105" s="114" t="s">
        <v>152</v>
      </c>
      <c r="B105" s="115"/>
      <c r="C105" s="116"/>
      <c r="D105" s="104">
        <f>D104*F99</f>
        <v>0</v>
      </c>
      <c r="E105" s="114" t="s">
        <v>151</v>
      </c>
      <c r="F105" s="115"/>
      <c r="G105" s="116"/>
      <c r="H105" s="104">
        <f>+ROUND(D105*122/100,2)</f>
        <v>0</v>
      </c>
    </row>
    <row r="106" spans="1:8" x14ac:dyDescent="0.25">
      <c r="A106" s="120"/>
      <c r="B106" s="121"/>
      <c r="C106" s="121"/>
      <c r="D106" s="121"/>
      <c r="E106" s="121"/>
      <c r="F106" s="121"/>
      <c r="G106" s="121"/>
      <c r="H106" s="121"/>
    </row>
    <row r="107" spans="1:8" ht="15.75" thickBot="1" x14ac:dyDescent="0.3">
      <c r="A107" s="122"/>
      <c r="B107" s="122"/>
      <c r="C107" s="122"/>
      <c r="D107" s="122"/>
      <c r="E107" s="122"/>
      <c r="F107" s="122"/>
      <c r="G107" s="122"/>
      <c r="H107" s="122"/>
    </row>
    <row r="108" spans="1:8" x14ac:dyDescent="0.25">
      <c r="A108" s="20" t="s">
        <v>115</v>
      </c>
      <c r="B108" s="9"/>
      <c r="C108" s="9"/>
      <c r="D108" s="9"/>
      <c r="E108" s="9"/>
      <c r="F108" s="9"/>
      <c r="G108" s="9"/>
      <c r="H108" s="10"/>
    </row>
    <row r="109" spans="1:8" x14ac:dyDescent="0.25">
      <c r="A109" s="17" t="s">
        <v>33</v>
      </c>
      <c r="B109" s="18" t="s">
        <v>36</v>
      </c>
      <c r="C109" s="18" t="s">
        <v>0</v>
      </c>
      <c r="D109" s="18" t="s">
        <v>1</v>
      </c>
      <c r="E109" s="18" t="s">
        <v>10</v>
      </c>
      <c r="F109" s="18" t="s">
        <v>3</v>
      </c>
      <c r="G109" s="18" t="s">
        <v>13</v>
      </c>
      <c r="H109" s="19" t="s">
        <v>2</v>
      </c>
    </row>
    <row r="110" spans="1:8" ht="36" x14ac:dyDescent="0.25">
      <c r="A110" s="1" t="s">
        <v>154</v>
      </c>
      <c r="B110" s="2" t="s">
        <v>153</v>
      </c>
      <c r="C110" s="2" t="s">
        <v>67</v>
      </c>
      <c r="D110" s="2" t="s">
        <v>23</v>
      </c>
      <c r="E110" s="3" t="s">
        <v>44</v>
      </c>
      <c r="F110" s="2" t="s">
        <v>21</v>
      </c>
      <c r="G110" s="2" t="s">
        <v>16</v>
      </c>
      <c r="H110" s="4" t="s">
        <v>26</v>
      </c>
    </row>
    <row r="111" spans="1:8" x14ac:dyDescent="0.25">
      <c r="A111" s="146"/>
      <c r="B111" s="147"/>
      <c r="C111" s="147"/>
      <c r="D111" s="147"/>
      <c r="E111" s="147"/>
      <c r="F111" s="147"/>
      <c r="G111" s="147"/>
      <c r="H111" s="148"/>
    </row>
    <row r="112" spans="1:8" ht="28.5" customHeight="1" x14ac:dyDescent="0.25">
      <c r="A112" s="17" t="s">
        <v>11</v>
      </c>
      <c r="B112" s="18" t="s">
        <v>5</v>
      </c>
      <c r="C112" s="18" t="s">
        <v>4</v>
      </c>
      <c r="D112" s="149"/>
      <c r="E112" s="33" t="s">
        <v>90</v>
      </c>
      <c r="F112" s="30" t="s">
        <v>93</v>
      </c>
      <c r="G112" s="151" t="s">
        <v>6</v>
      </c>
      <c r="H112" s="152"/>
    </row>
    <row r="113" spans="1:10" ht="15.75" thickBot="1" x14ac:dyDescent="0.3">
      <c r="A113" s="40" t="s">
        <v>101</v>
      </c>
      <c r="B113" s="16" t="s">
        <v>9</v>
      </c>
      <c r="C113" s="16" t="s">
        <v>41</v>
      </c>
      <c r="D113" s="150"/>
      <c r="E113" s="31"/>
      <c r="F113" s="32"/>
      <c r="G113" s="153"/>
      <c r="H113" s="154"/>
    </row>
    <row r="114" spans="1:10" ht="15.75" thickBot="1" x14ac:dyDescent="0.3">
      <c r="A114" s="117" t="s">
        <v>143</v>
      </c>
      <c r="B114" s="118"/>
      <c r="C114" s="118"/>
      <c r="D114" s="118"/>
      <c r="E114" s="118"/>
      <c r="F114" s="118"/>
      <c r="G114" s="118"/>
      <c r="H114" s="119"/>
    </row>
    <row r="115" spans="1:10" ht="15.75" thickBot="1" x14ac:dyDescent="0.3">
      <c r="A115" s="114" t="s">
        <v>141</v>
      </c>
      <c r="B115" s="115"/>
      <c r="C115" s="116"/>
      <c r="D115" s="104">
        <f>0</f>
        <v>0</v>
      </c>
      <c r="E115" s="114" t="s">
        <v>142</v>
      </c>
      <c r="F115" s="115"/>
      <c r="G115" s="116"/>
      <c r="H115" s="104">
        <f>+ROUND(D115*122/100,2)</f>
        <v>0</v>
      </c>
    </row>
    <row r="116" spans="1:10" ht="15.75" thickBot="1" x14ac:dyDescent="0.3">
      <c r="A116" s="114" t="s">
        <v>152</v>
      </c>
      <c r="B116" s="115"/>
      <c r="C116" s="116"/>
      <c r="D116" s="104">
        <f>D115*F110</f>
        <v>0</v>
      </c>
      <c r="E116" s="114" t="s">
        <v>151</v>
      </c>
      <c r="F116" s="115"/>
      <c r="G116" s="116"/>
      <c r="H116" s="104">
        <f>+ROUND(D116*122/100,2)</f>
        <v>0</v>
      </c>
    </row>
    <row r="117" spans="1:10" s="5" customFormat="1" ht="15" customHeight="1" x14ac:dyDescent="0.25">
      <c r="A117" s="120"/>
      <c r="B117" s="121"/>
      <c r="C117" s="121"/>
      <c r="D117" s="121"/>
      <c r="E117" s="121"/>
      <c r="F117" s="121"/>
      <c r="G117" s="121"/>
      <c r="H117" s="121"/>
      <c r="J117" s="109"/>
    </row>
    <row r="118" spans="1:10" ht="15.75" thickBot="1" x14ac:dyDescent="0.3">
      <c r="A118" s="122"/>
      <c r="B118" s="122"/>
      <c r="C118" s="122"/>
      <c r="D118" s="122"/>
      <c r="E118" s="122"/>
      <c r="F118" s="122"/>
      <c r="G118" s="122"/>
      <c r="H118" s="122"/>
    </row>
    <row r="119" spans="1:10" x14ac:dyDescent="0.25">
      <c r="A119" s="20" t="s">
        <v>116</v>
      </c>
      <c r="B119" s="9"/>
      <c r="C119" s="9"/>
      <c r="D119" s="9"/>
      <c r="E119" s="9"/>
      <c r="F119" s="9"/>
      <c r="G119" s="9"/>
      <c r="H119" s="10"/>
    </row>
    <row r="120" spans="1:10" x14ac:dyDescent="0.25">
      <c r="A120" s="17" t="s">
        <v>17</v>
      </c>
      <c r="B120" s="18" t="s">
        <v>36</v>
      </c>
      <c r="C120" s="18" t="s">
        <v>0</v>
      </c>
      <c r="D120" s="18" t="s">
        <v>1</v>
      </c>
      <c r="E120" s="18" t="s">
        <v>10</v>
      </c>
      <c r="F120" s="18" t="s">
        <v>3</v>
      </c>
      <c r="G120" s="18" t="s">
        <v>13</v>
      </c>
      <c r="H120" s="19" t="s">
        <v>2</v>
      </c>
    </row>
    <row r="121" spans="1:10" ht="24.75" x14ac:dyDescent="0.25">
      <c r="A121" s="14" t="s">
        <v>47</v>
      </c>
      <c r="B121" s="13" t="s">
        <v>15</v>
      </c>
      <c r="C121" s="13" t="s">
        <v>48</v>
      </c>
      <c r="D121" s="13" t="s">
        <v>9</v>
      </c>
      <c r="E121" s="13" t="s">
        <v>9</v>
      </c>
      <c r="F121" s="13" t="s">
        <v>70</v>
      </c>
      <c r="G121" s="22" t="s">
        <v>16</v>
      </c>
      <c r="H121" s="7" t="s">
        <v>49</v>
      </c>
    </row>
    <row r="122" spans="1:10" x14ac:dyDescent="0.25">
      <c r="A122" s="195"/>
      <c r="B122" s="196"/>
      <c r="C122" s="196"/>
      <c r="D122" s="196"/>
      <c r="E122" s="196"/>
      <c r="F122" s="196"/>
      <c r="G122" s="196"/>
      <c r="H122" s="197"/>
    </row>
    <row r="123" spans="1:10" x14ac:dyDescent="0.25">
      <c r="A123" s="17" t="s">
        <v>11</v>
      </c>
      <c r="B123" s="18" t="s">
        <v>5</v>
      </c>
      <c r="C123" s="18" t="s">
        <v>4</v>
      </c>
      <c r="D123" s="149"/>
      <c r="E123" s="33" t="s">
        <v>90</v>
      </c>
      <c r="F123" s="30" t="s">
        <v>93</v>
      </c>
      <c r="G123" s="151" t="s">
        <v>6</v>
      </c>
      <c r="H123" s="152"/>
    </row>
    <row r="124" spans="1:10" ht="28.5" customHeight="1" thickBot="1" x14ac:dyDescent="0.3">
      <c r="A124" s="40" t="s">
        <v>101</v>
      </c>
      <c r="B124" s="16" t="s">
        <v>9</v>
      </c>
      <c r="C124" s="16" t="s">
        <v>12</v>
      </c>
      <c r="D124" s="150"/>
      <c r="E124" s="31"/>
      <c r="F124" s="32"/>
      <c r="G124" s="153"/>
      <c r="H124" s="154"/>
    </row>
    <row r="125" spans="1:10" ht="15.75" thickBot="1" x14ac:dyDescent="0.3">
      <c r="A125" s="117" t="s">
        <v>143</v>
      </c>
      <c r="B125" s="118"/>
      <c r="C125" s="118"/>
      <c r="D125" s="118"/>
      <c r="E125" s="118"/>
      <c r="F125" s="118"/>
      <c r="G125" s="118"/>
      <c r="H125" s="119"/>
    </row>
    <row r="126" spans="1:10" ht="15.75" thickBot="1" x14ac:dyDescent="0.3">
      <c r="A126" s="114" t="s">
        <v>141</v>
      </c>
      <c r="B126" s="115"/>
      <c r="C126" s="116"/>
      <c r="D126" s="104">
        <f>0</f>
        <v>0</v>
      </c>
      <c r="E126" s="114" t="s">
        <v>142</v>
      </c>
      <c r="F126" s="115"/>
      <c r="G126" s="116"/>
      <c r="H126" s="104">
        <f>+ROUND(D126*122/100,2)</f>
        <v>0</v>
      </c>
    </row>
    <row r="127" spans="1:10" ht="15.75" thickBot="1" x14ac:dyDescent="0.3">
      <c r="A127" s="114" t="s">
        <v>152</v>
      </c>
      <c r="B127" s="115"/>
      <c r="C127" s="116"/>
      <c r="D127" s="104">
        <f>D126*F121</f>
        <v>0</v>
      </c>
      <c r="E127" s="114" t="s">
        <v>151</v>
      </c>
      <c r="F127" s="115"/>
      <c r="G127" s="116"/>
      <c r="H127" s="104">
        <f>+ROUND(D127*122/100,2)</f>
        <v>0</v>
      </c>
    </row>
    <row r="128" spans="1:10" x14ac:dyDescent="0.25">
      <c r="A128" s="120"/>
      <c r="B128" s="121"/>
      <c r="C128" s="121"/>
      <c r="D128" s="121"/>
      <c r="E128" s="121"/>
      <c r="F128" s="121"/>
      <c r="G128" s="121"/>
      <c r="H128" s="121"/>
    </row>
    <row r="129" spans="1:8" ht="15.75" thickBot="1" x14ac:dyDescent="0.3">
      <c r="A129" s="122"/>
      <c r="B129" s="122"/>
      <c r="C129" s="122"/>
      <c r="D129" s="122"/>
      <c r="E129" s="122"/>
      <c r="F129" s="122"/>
      <c r="G129" s="122"/>
      <c r="H129" s="122"/>
    </row>
    <row r="130" spans="1:8" x14ac:dyDescent="0.25">
      <c r="A130" s="20" t="s">
        <v>145</v>
      </c>
      <c r="B130" s="9"/>
      <c r="C130" s="9"/>
      <c r="D130" s="9"/>
      <c r="E130" s="9"/>
      <c r="F130" s="9"/>
      <c r="G130" s="9"/>
      <c r="H130" s="10"/>
    </row>
    <row r="131" spans="1:8" x14ac:dyDescent="0.25">
      <c r="A131" s="17" t="s">
        <v>17</v>
      </c>
      <c r="B131" s="18" t="s">
        <v>36</v>
      </c>
      <c r="C131" s="18" t="s">
        <v>0</v>
      </c>
      <c r="D131" s="18" t="s">
        <v>1</v>
      </c>
      <c r="E131" s="18" t="s">
        <v>10</v>
      </c>
      <c r="F131" s="18" t="s">
        <v>3</v>
      </c>
      <c r="G131" s="18" t="s">
        <v>13</v>
      </c>
      <c r="H131" s="19" t="s">
        <v>2</v>
      </c>
    </row>
    <row r="132" spans="1:8" ht="24.75" x14ac:dyDescent="0.25">
      <c r="A132" s="23" t="s">
        <v>47</v>
      </c>
      <c r="B132" s="11" t="s">
        <v>15</v>
      </c>
      <c r="C132" s="11" t="s">
        <v>48</v>
      </c>
      <c r="D132" s="11" t="s">
        <v>9</v>
      </c>
      <c r="E132" s="11" t="s">
        <v>9</v>
      </c>
      <c r="F132" s="11" t="s">
        <v>82</v>
      </c>
      <c r="G132" s="25" t="s">
        <v>16</v>
      </c>
      <c r="H132" s="26" t="s">
        <v>144</v>
      </c>
    </row>
    <row r="133" spans="1:8" x14ac:dyDescent="0.25">
      <c r="A133" s="123"/>
      <c r="B133" s="124"/>
      <c r="C133" s="124"/>
      <c r="D133" s="124"/>
      <c r="E133" s="124"/>
      <c r="F133" s="124"/>
      <c r="G133" s="124"/>
      <c r="H133" s="125"/>
    </row>
    <row r="134" spans="1:8" x14ac:dyDescent="0.25">
      <c r="A134" s="27" t="s">
        <v>11</v>
      </c>
      <c r="B134" s="28" t="s">
        <v>5</v>
      </c>
      <c r="C134" s="28" t="s">
        <v>4</v>
      </c>
      <c r="D134" s="126"/>
      <c r="E134" s="34" t="s">
        <v>90</v>
      </c>
      <c r="F134" s="30" t="s">
        <v>93</v>
      </c>
      <c r="G134" s="128" t="s">
        <v>6</v>
      </c>
      <c r="H134" s="129"/>
    </row>
    <row r="135" spans="1:8" ht="15.75" thickBot="1" x14ac:dyDescent="0.3">
      <c r="A135" s="40" t="s">
        <v>101</v>
      </c>
      <c r="B135" s="29" t="s">
        <v>9</v>
      </c>
      <c r="C135" s="29" t="s">
        <v>12</v>
      </c>
      <c r="D135" s="127"/>
      <c r="E135" s="31"/>
      <c r="F135" s="32"/>
      <c r="G135" s="130"/>
      <c r="H135" s="131"/>
    </row>
    <row r="136" spans="1:8" ht="15.75" customHeight="1" thickBot="1" x14ac:dyDescent="0.3">
      <c r="A136" s="117" t="s">
        <v>173</v>
      </c>
      <c r="B136" s="118"/>
      <c r="C136" s="118"/>
      <c r="D136" s="118"/>
      <c r="E136" s="118"/>
      <c r="F136" s="118"/>
      <c r="G136" s="118"/>
      <c r="H136" s="119"/>
    </row>
    <row r="137" spans="1:8" ht="15.75" thickBot="1" x14ac:dyDescent="0.3">
      <c r="A137" s="114" t="s">
        <v>141</v>
      </c>
      <c r="B137" s="115"/>
      <c r="C137" s="116"/>
      <c r="D137" s="104">
        <f>0</f>
        <v>0</v>
      </c>
      <c r="E137" s="114" t="s">
        <v>142</v>
      </c>
      <c r="F137" s="115"/>
      <c r="G137" s="116"/>
      <c r="H137" s="104">
        <f>+ROUND(D137*122/100,2)</f>
        <v>0</v>
      </c>
    </row>
    <row r="138" spans="1:8" ht="15.75" thickBot="1" x14ac:dyDescent="0.3">
      <c r="A138" s="114" t="s">
        <v>152</v>
      </c>
      <c r="B138" s="115"/>
      <c r="C138" s="116"/>
      <c r="D138" s="104">
        <f>D137*F132</f>
        <v>0</v>
      </c>
      <c r="E138" s="114" t="s">
        <v>151</v>
      </c>
      <c r="F138" s="115"/>
      <c r="G138" s="116"/>
      <c r="H138" s="104">
        <f>+ROUND(D138*122/100,2)</f>
        <v>0</v>
      </c>
    </row>
    <row r="139" spans="1:8" x14ac:dyDescent="0.25">
      <c r="A139" s="49"/>
      <c r="B139" s="60"/>
      <c r="C139" s="60"/>
      <c r="D139" s="60"/>
      <c r="E139" s="60"/>
      <c r="F139" s="60"/>
      <c r="G139" s="60"/>
      <c r="H139" s="60"/>
    </row>
    <row r="140" spans="1:8" ht="15.75" thickBot="1" x14ac:dyDescent="0.3">
      <c r="A140" s="61"/>
      <c r="B140" s="61"/>
      <c r="C140" s="61"/>
      <c r="D140" s="61"/>
      <c r="E140" s="61"/>
      <c r="F140" s="61"/>
      <c r="G140" s="61"/>
      <c r="H140" s="61"/>
    </row>
    <row r="141" spans="1:8" x14ac:dyDescent="0.25">
      <c r="A141" s="35" t="s">
        <v>117</v>
      </c>
      <c r="B141" s="36"/>
      <c r="C141" s="36"/>
      <c r="D141" s="36"/>
      <c r="E141" s="36"/>
      <c r="F141" s="36"/>
      <c r="G141" s="36"/>
      <c r="H141" s="37"/>
    </row>
    <row r="142" spans="1:8" ht="30.75" customHeight="1" x14ac:dyDescent="0.25">
      <c r="A142" s="27" t="s">
        <v>17</v>
      </c>
      <c r="B142" s="28" t="s">
        <v>36</v>
      </c>
      <c r="C142" s="28" t="s">
        <v>0</v>
      </c>
      <c r="D142" s="28" t="s">
        <v>1</v>
      </c>
      <c r="E142" s="28" t="s">
        <v>10</v>
      </c>
      <c r="F142" s="28" t="s">
        <v>3</v>
      </c>
      <c r="G142" s="28" t="s">
        <v>13</v>
      </c>
      <c r="H142" s="38" t="s">
        <v>2</v>
      </c>
    </row>
    <row r="143" spans="1:8" ht="24.75" x14ac:dyDescent="0.25">
      <c r="A143" s="23" t="s">
        <v>47</v>
      </c>
      <c r="B143" s="11" t="s">
        <v>15</v>
      </c>
      <c r="C143" s="11" t="s">
        <v>48</v>
      </c>
      <c r="D143" s="11" t="s">
        <v>9</v>
      </c>
      <c r="E143" s="11" t="s">
        <v>9</v>
      </c>
      <c r="F143" s="11" t="s">
        <v>53</v>
      </c>
      <c r="G143" s="25" t="s">
        <v>16</v>
      </c>
      <c r="H143" s="26" t="s">
        <v>144</v>
      </c>
    </row>
    <row r="144" spans="1:8" x14ac:dyDescent="0.25">
      <c r="A144" s="54"/>
      <c r="B144" s="55"/>
      <c r="C144" s="55"/>
      <c r="D144" s="55"/>
      <c r="E144" s="55"/>
      <c r="F144" s="55"/>
      <c r="G144" s="55"/>
      <c r="H144" s="56"/>
    </row>
    <row r="145" spans="1:13" x14ac:dyDescent="0.25">
      <c r="A145" s="27" t="s">
        <v>11</v>
      </c>
      <c r="B145" s="28" t="s">
        <v>5</v>
      </c>
      <c r="C145" s="28" t="s">
        <v>4</v>
      </c>
      <c r="D145" s="52"/>
      <c r="E145" s="57" t="s">
        <v>90</v>
      </c>
      <c r="F145" s="39" t="s">
        <v>93</v>
      </c>
      <c r="G145" s="50" t="s">
        <v>6</v>
      </c>
      <c r="H145" s="51"/>
    </row>
    <row r="146" spans="1:13" ht="15.75" thickBot="1" x14ac:dyDescent="0.3">
      <c r="A146" s="40" t="s">
        <v>101</v>
      </c>
      <c r="B146" s="29" t="s">
        <v>9</v>
      </c>
      <c r="C146" s="29" t="s">
        <v>12</v>
      </c>
      <c r="D146" s="53"/>
      <c r="E146" s="41"/>
      <c r="F146" s="42"/>
      <c r="G146" s="130"/>
      <c r="H146" s="131"/>
    </row>
    <row r="147" spans="1:13" ht="15.75" thickBot="1" x14ac:dyDescent="0.3">
      <c r="A147" s="117" t="s">
        <v>143</v>
      </c>
      <c r="B147" s="118"/>
      <c r="C147" s="118"/>
      <c r="D147" s="118"/>
      <c r="E147" s="118"/>
      <c r="F147" s="118"/>
      <c r="G147" s="118"/>
      <c r="H147" s="119"/>
    </row>
    <row r="148" spans="1:13" ht="18" customHeight="1" thickBot="1" x14ac:dyDescent="0.3">
      <c r="A148" s="114" t="s">
        <v>141</v>
      </c>
      <c r="B148" s="115"/>
      <c r="C148" s="116"/>
      <c r="D148" s="104">
        <f>0</f>
        <v>0</v>
      </c>
      <c r="E148" s="114" t="s">
        <v>142</v>
      </c>
      <c r="F148" s="115"/>
      <c r="G148" s="116"/>
      <c r="H148" s="104">
        <f>+ROUND(D148*122/100,2)</f>
        <v>0</v>
      </c>
    </row>
    <row r="149" spans="1:13" ht="15.75" thickBot="1" x14ac:dyDescent="0.3">
      <c r="A149" s="114" t="s">
        <v>152</v>
      </c>
      <c r="B149" s="115"/>
      <c r="C149" s="116"/>
      <c r="D149" s="104">
        <f>D148*F143</f>
        <v>0</v>
      </c>
      <c r="E149" s="114" t="s">
        <v>151</v>
      </c>
      <c r="F149" s="115"/>
      <c r="G149" s="116"/>
      <c r="H149" s="104">
        <f>+ROUND(D149*122/100,2)</f>
        <v>0</v>
      </c>
    </row>
    <row r="150" spans="1:13" x14ac:dyDescent="0.25">
      <c r="A150" s="73"/>
      <c r="B150" s="73"/>
      <c r="C150" s="73"/>
      <c r="D150" s="73"/>
      <c r="E150" s="73"/>
      <c r="F150" s="73"/>
      <c r="G150" s="73"/>
      <c r="H150" s="73"/>
    </row>
    <row r="151" spans="1:13" ht="15.75" thickBot="1" x14ac:dyDescent="0.3">
      <c r="A151" s="64"/>
      <c r="B151" s="64"/>
      <c r="C151" s="64"/>
      <c r="D151" s="64"/>
      <c r="E151" s="64"/>
      <c r="F151" s="64"/>
      <c r="G151" s="64"/>
      <c r="H151" s="64"/>
    </row>
    <row r="152" spans="1:13" x14ac:dyDescent="0.25">
      <c r="A152" s="35" t="s">
        <v>118</v>
      </c>
      <c r="B152" s="36"/>
      <c r="C152" s="36"/>
      <c r="D152" s="36"/>
      <c r="E152" s="36"/>
      <c r="F152" s="36"/>
      <c r="G152" s="36"/>
      <c r="H152" s="37"/>
    </row>
    <row r="153" spans="1:13" x14ac:dyDescent="0.25">
      <c r="A153" s="27" t="s">
        <v>33</v>
      </c>
      <c r="B153" s="28" t="s">
        <v>36</v>
      </c>
      <c r="C153" s="28" t="s">
        <v>0</v>
      </c>
      <c r="D153" s="28" t="s">
        <v>1</v>
      </c>
      <c r="E153" s="28" t="s">
        <v>10</v>
      </c>
      <c r="F153" s="38" t="s">
        <v>3</v>
      </c>
      <c r="G153" s="28" t="s">
        <v>13</v>
      </c>
      <c r="H153" s="38" t="s">
        <v>2</v>
      </c>
    </row>
    <row r="154" spans="1:13" x14ac:dyDescent="0.25">
      <c r="A154" s="23" t="s">
        <v>54</v>
      </c>
      <c r="B154" s="11" t="s">
        <v>58</v>
      </c>
      <c r="C154" s="11" t="s">
        <v>64</v>
      </c>
      <c r="D154" s="66" t="s">
        <v>8</v>
      </c>
      <c r="E154" s="11" t="s">
        <v>60</v>
      </c>
      <c r="F154" s="43" t="s">
        <v>55</v>
      </c>
      <c r="G154" s="11" t="s">
        <v>16</v>
      </c>
      <c r="H154" s="43" t="s">
        <v>56</v>
      </c>
    </row>
    <row r="155" spans="1:13" x14ac:dyDescent="0.25">
      <c r="A155" s="23"/>
      <c r="B155" s="11"/>
      <c r="C155" s="11"/>
      <c r="D155" s="67"/>
      <c r="E155" s="11"/>
      <c r="F155" s="68"/>
      <c r="G155" s="11"/>
      <c r="H155" s="43"/>
    </row>
    <row r="156" spans="1:13" x14ac:dyDescent="0.25">
      <c r="A156" s="27" t="s">
        <v>11</v>
      </c>
      <c r="B156" s="28" t="s">
        <v>5</v>
      </c>
      <c r="C156" s="28" t="s">
        <v>4</v>
      </c>
      <c r="D156" s="126"/>
      <c r="E156" s="57" t="s">
        <v>90</v>
      </c>
      <c r="F156" s="39" t="s">
        <v>93</v>
      </c>
      <c r="G156" s="128" t="s">
        <v>6</v>
      </c>
      <c r="H156" s="129"/>
    </row>
    <row r="157" spans="1:13" ht="15.75" thickBot="1" x14ac:dyDescent="0.3">
      <c r="A157" s="40" t="s">
        <v>101</v>
      </c>
      <c r="B157" s="29"/>
      <c r="C157" s="29"/>
      <c r="D157" s="127"/>
      <c r="E157" s="41"/>
      <c r="F157" s="69"/>
      <c r="G157" s="130"/>
      <c r="H157" s="131"/>
    </row>
    <row r="158" spans="1:13" ht="15.75" thickBot="1" x14ac:dyDescent="0.3">
      <c r="A158" s="117" t="s">
        <v>143</v>
      </c>
      <c r="B158" s="118"/>
      <c r="C158" s="118"/>
      <c r="D158" s="118"/>
      <c r="E158" s="118"/>
      <c r="F158" s="118"/>
      <c r="G158" s="118"/>
      <c r="H158" s="119"/>
      <c r="K158" s="113"/>
      <c r="L158" s="113"/>
      <c r="M158" s="113"/>
    </row>
    <row r="159" spans="1:13" ht="15.75" thickBot="1" x14ac:dyDescent="0.3">
      <c r="A159" s="114" t="s">
        <v>141</v>
      </c>
      <c r="B159" s="115"/>
      <c r="C159" s="116"/>
      <c r="D159" s="104">
        <f>0</f>
        <v>0</v>
      </c>
      <c r="E159" s="114" t="s">
        <v>142</v>
      </c>
      <c r="F159" s="115"/>
      <c r="G159" s="116"/>
      <c r="H159" s="104">
        <f>+ROUND(D159*122/100,2)</f>
        <v>0</v>
      </c>
    </row>
    <row r="160" spans="1:13" ht="15.75" customHeight="1" thickBot="1" x14ac:dyDescent="0.3">
      <c r="A160" s="114" t="s">
        <v>152</v>
      </c>
      <c r="B160" s="115"/>
      <c r="C160" s="116"/>
      <c r="D160" s="104">
        <f>D159*10</f>
        <v>0</v>
      </c>
      <c r="E160" s="114" t="s">
        <v>151</v>
      </c>
      <c r="F160" s="115"/>
      <c r="G160" s="116"/>
      <c r="H160" s="104">
        <f>+ROUND(D160*122/100,2)</f>
        <v>0</v>
      </c>
    </row>
    <row r="161" spans="1:8" x14ac:dyDescent="0.25">
      <c r="A161" s="188"/>
      <c r="B161" s="161"/>
      <c r="C161" s="161"/>
      <c r="D161" s="161"/>
      <c r="E161" s="161"/>
      <c r="F161" s="161"/>
      <c r="G161" s="161"/>
      <c r="H161" s="161"/>
    </row>
    <row r="162" spans="1:8" ht="15.75" thickBot="1" x14ac:dyDescent="0.3">
      <c r="A162" s="162"/>
      <c r="B162" s="162"/>
      <c r="C162" s="162"/>
      <c r="D162" s="162"/>
      <c r="E162" s="162"/>
      <c r="F162" s="162"/>
      <c r="G162" s="162"/>
      <c r="H162" s="162"/>
    </row>
    <row r="163" spans="1:8" x14ac:dyDescent="0.25">
      <c r="A163" s="35" t="s">
        <v>119</v>
      </c>
      <c r="B163" s="36"/>
      <c r="C163" s="36"/>
      <c r="D163" s="36"/>
      <c r="E163" s="36"/>
      <c r="F163" s="36"/>
      <c r="G163" s="36"/>
      <c r="H163" s="37"/>
    </row>
    <row r="164" spans="1:8" x14ac:dyDescent="0.25">
      <c r="A164" s="27" t="s">
        <v>33</v>
      </c>
      <c r="B164" s="28" t="s">
        <v>36</v>
      </c>
      <c r="C164" s="28" t="s">
        <v>0</v>
      </c>
      <c r="D164" s="28" t="s">
        <v>1</v>
      </c>
      <c r="E164" s="28" t="s">
        <v>10</v>
      </c>
      <c r="F164" s="28" t="s">
        <v>3</v>
      </c>
      <c r="G164" s="28" t="s">
        <v>13</v>
      </c>
      <c r="H164" s="38" t="s">
        <v>2</v>
      </c>
    </row>
    <row r="165" spans="1:8" x14ac:dyDescent="0.25">
      <c r="A165" s="23" t="s">
        <v>54</v>
      </c>
      <c r="B165" s="11" t="s">
        <v>59</v>
      </c>
      <c r="C165" s="11" t="s">
        <v>64</v>
      </c>
      <c r="D165" s="11" t="s">
        <v>8</v>
      </c>
      <c r="E165" s="11" t="s">
        <v>60</v>
      </c>
      <c r="F165" s="11" t="s">
        <v>55</v>
      </c>
      <c r="G165" s="11" t="s">
        <v>16</v>
      </c>
      <c r="H165" s="43" t="s">
        <v>56</v>
      </c>
    </row>
    <row r="166" spans="1:8" x14ac:dyDescent="0.25">
      <c r="A166" s="23"/>
      <c r="B166" s="11"/>
      <c r="C166" s="11"/>
      <c r="D166" s="67"/>
      <c r="E166" s="11"/>
      <c r="F166" s="11"/>
      <c r="G166" s="11"/>
      <c r="H166" s="43"/>
    </row>
    <row r="167" spans="1:8" x14ac:dyDescent="0.25">
      <c r="A167" s="27" t="s">
        <v>11</v>
      </c>
      <c r="B167" s="28" t="s">
        <v>5</v>
      </c>
      <c r="C167" s="28" t="s">
        <v>4</v>
      </c>
      <c r="D167" s="126"/>
      <c r="E167" s="57" t="s">
        <v>90</v>
      </c>
      <c r="F167" s="39" t="s">
        <v>93</v>
      </c>
      <c r="G167" s="128" t="s">
        <v>6</v>
      </c>
      <c r="H167" s="129"/>
    </row>
    <row r="168" spans="1:8" ht="15.75" thickBot="1" x14ac:dyDescent="0.3">
      <c r="A168" s="40" t="s">
        <v>101</v>
      </c>
      <c r="B168" s="29"/>
      <c r="C168" s="29"/>
      <c r="D168" s="127"/>
      <c r="E168" s="41"/>
      <c r="F168" s="69"/>
      <c r="G168" s="130"/>
      <c r="H168" s="131"/>
    </row>
    <row r="169" spans="1:8" ht="15.75" thickBot="1" x14ac:dyDescent="0.3">
      <c r="A169" s="117" t="s">
        <v>143</v>
      </c>
      <c r="B169" s="118"/>
      <c r="C169" s="118"/>
      <c r="D169" s="118"/>
      <c r="E169" s="118"/>
      <c r="F169" s="118"/>
      <c r="G169" s="118"/>
      <c r="H169" s="119"/>
    </row>
    <row r="170" spans="1:8" ht="15.75" thickBot="1" x14ac:dyDescent="0.3">
      <c r="A170" s="114" t="s">
        <v>141</v>
      </c>
      <c r="B170" s="115"/>
      <c r="C170" s="116"/>
      <c r="D170" s="104">
        <f>0</f>
        <v>0</v>
      </c>
      <c r="E170" s="114" t="s">
        <v>142</v>
      </c>
      <c r="F170" s="115"/>
      <c r="G170" s="116"/>
      <c r="H170" s="104">
        <f>+ROUND(D170*122/100,2)</f>
        <v>0</v>
      </c>
    </row>
    <row r="171" spans="1:8" ht="15.75" thickBot="1" x14ac:dyDescent="0.3">
      <c r="A171" s="114" t="s">
        <v>152</v>
      </c>
      <c r="B171" s="115"/>
      <c r="C171" s="116"/>
      <c r="D171" s="104">
        <f>D170*10</f>
        <v>0</v>
      </c>
      <c r="E171" s="114" t="s">
        <v>151</v>
      </c>
      <c r="F171" s="115"/>
      <c r="G171" s="116"/>
      <c r="H171" s="104">
        <f>+ROUND(D171*122/100,2)</f>
        <v>0</v>
      </c>
    </row>
    <row r="172" spans="1:8" ht="27" customHeight="1" x14ac:dyDescent="0.25">
      <c r="A172" s="188"/>
      <c r="B172" s="161"/>
      <c r="C172" s="161"/>
      <c r="D172" s="161"/>
      <c r="E172" s="161"/>
      <c r="F172" s="161"/>
      <c r="G172" s="161"/>
      <c r="H172" s="161"/>
    </row>
    <row r="173" spans="1:8" ht="15.75" thickBot="1" x14ac:dyDescent="0.3">
      <c r="A173" s="162"/>
      <c r="B173" s="162"/>
      <c r="C173" s="162"/>
      <c r="D173" s="162"/>
      <c r="E173" s="162"/>
      <c r="F173" s="162"/>
      <c r="G173" s="162"/>
      <c r="H173" s="162"/>
    </row>
    <row r="174" spans="1:8" x14ac:dyDescent="0.25">
      <c r="A174" s="35" t="s">
        <v>120</v>
      </c>
      <c r="B174" s="36"/>
      <c r="C174" s="36"/>
      <c r="D174" s="36"/>
      <c r="E174" s="36"/>
      <c r="F174" s="36"/>
      <c r="G174" s="36"/>
      <c r="H174" s="37"/>
    </row>
    <row r="175" spans="1:8" x14ac:dyDescent="0.25">
      <c r="A175" s="27" t="s">
        <v>33</v>
      </c>
      <c r="B175" s="28" t="s">
        <v>36</v>
      </c>
      <c r="C175" s="28" t="s">
        <v>0</v>
      </c>
      <c r="D175" s="28" t="s">
        <v>1</v>
      </c>
      <c r="E175" s="28" t="s">
        <v>10</v>
      </c>
      <c r="F175" s="28" t="s">
        <v>3</v>
      </c>
      <c r="G175" s="28" t="s">
        <v>13</v>
      </c>
      <c r="H175" s="38" t="s">
        <v>2</v>
      </c>
    </row>
    <row r="176" spans="1:8" x14ac:dyDescent="0.25">
      <c r="A176" s="23" t="s">
        <v>54</v>
      </c>
      <c r="B176" s="11" t="s">
        <v>61</v>
      </c>
      <c r="C176" s="11" t="s">
        <v>64</v>
      </c>
      <c r="D176" s="11" t="s">
        <v>8</v>
      </c>
      <c r="E176" s="11" t="s">
        <v>60</v>
      </c>
      <c r="F176" s="11" t="s">
        <v>55</v>
      </c>
      <c r="G176" s="11" t="s">
        <v>16</v>
      </c>
      <c r="H176" s="43" t="s">
        <v>56</v>
      </c>
    </row>
    <row r="177" spans="1:8" x14ac:dyDescent="0.25">
      <c r="A177" s="23"/>
      <c r="B177" s="11"/>
      <c r="C177" s="11"/>
      <c r="D177" s="67"/>
      <c r="E177" s="11"/>
      <c r="F177" s="11"/>
      <c r="G177" s="11"/>
      <c r="H177" s="43"/>
    </row>
    <row r="178" spans="1:8" x14ac:dyDescent="0.25">
      <c r="A178" s="27" t="s">
        <v>11</v>
      </c>
      <c r="B178" s="28" t="s">
        <v>5</v>
      </c>
      <c r="C178" s="28" t="s">
        <v>4</v>
      </c>
      <c r="D178" s="126"/>
      <c r="E178" s="57" t="s">
        <v>90</v>
      </c>
      <c r="F178" s="39" t="s">
        <v>93</v>
      </c>
      <c r="G178" s="128" t="s">
        <v>6</v>
      </c>
      <c r="H178" s="129"/>
    </row>
    <row r="179" spans="1:8" ht="15.75" thickBot="1" x14ac:dyDescent="0.3">
      <c r="A179" s="40" t="s">
        <v>101</v>
      </c>
      <c r="B179" s="70"/>
      <c r="C179" s="29"/>
      <c r="D179" s="127"/>
      <c r="E179" s="41"/>
      <c r="F179" s="69"/>
      <c r="G179" s="130"/>
      <c r="H179" s="131"/>
    </row>
    <row r="180" spans="1:8" ht="15.75" thickBot="1" x14ac:dyDescent="0.3">
      <c r="A180" s="117" t="s">
        <v>143</v>
      </c>
      <c r="B180" s="118"/>
      <c r="C180" s="118"/>
      <c r="D180" s="118"/>
      <c r="E180" s="118"/>
      <c r="F180" s="118"/>
      <c r="G180" s="118"/>
      <c r="H180" s="119"/>
    </row>
    <row r="181" spans="1:8" ht="15.75" thickBot="1" x14ac:dyDescent="0.3">
      <c r="A181" s="114" t="s">
        <v>141</v>
      </c>
      <c r="B181" s="115"/>
      <c r="C181" s="116"/>
      <c r="D181" s="104">
        <f>0</f>
        <v>0</v>
      </c>
      <c r="E181" s="114" t="s">
        <v>142</v>
      </c>
      <c r="F181" s="115"/>
      <c r="G181" s="116"/>
      <c r="H181" s="104">
        <f>+ROUND(D181*122/100,2)</f>
        <v>0</v>
      </c>
    </row>
    <row r="182" spans="1:8" ht="15.75" thickBot="1" x14ac:dyDescent="0.3">
      <c r="A182" s="114" t="s">
        <v>152</v>
      </c>
      <c r="B182" s="115"/>
      <c r="C182" s="116"/>
      <c r="D182" s="104">
        <f>D181*10</f>
        <v>0</v>
      </c>
      <c r="E182" s="114" t="s">
        <v>151</v>
      </c>
      <c r="F182" s="115"/>
      <c r="G182" s="116"/>
      <c r="H182" s="104">
        <f>+ROUND(D182*122/100,2)</f>
        <v>0</v>
      </c>
    </row>
    <row r="183" spans="1:8" x14ac:dyDescent="0.25">
      <c r="A183" s="157"/>
      <c r="B183" s="157"/>
      <c r="C183" s="157"/>
      <c r="D183" s="157"/>
      <c r="E183" s="157"/>
      <c r="F183" s="157"/>
      <c r="G183" s="157"/>
      <c r="H183" s="157"/>
    </row>
    <row r="184" spans="1:8" ht="28.5" customHeight="1" thickBot="1" x14ac:dyDescent="0.3">
      <c r="A184" s="158"/>
      <c r="B184" s="158"/>
      <c r="C184" s="158"/>
      <c r="D184" s="158"/>
      <c r="E184" s="158"/>
      <c r="F184" s="158"/>
      <c r="G184" s="158"/>
      <c r="H184" s="158"/>
    </row>
    <row r="185" spans="1:8" x14ac:dyDescent="0.25">
      <c r="A185" s="35" t="s">
        <v>121</v>
      </c>
      <c r="B185" s="36"/>
      <c r="C185" s="36"/>
      <c r="D185" s="36"/>
      <c r="E185" s="36"/>
      <c r="F185" s="36"/>
      <c r="G185" s="36"/>
      <c r="H185" s="37"/>
    </row>
    <row r="186" spans="1:8" x14ac:dyDescent="0.25">
      <c r="A186" s="27" t="s">
        <v>33</v>
      </c>
      <c r="B186" s="28" t="s">
        <v>36</v>
      </c>
      <c r="C186" s="28" t="s">
        <v>0</v>
      </c>
      <c r="D186" s="28" t="s">
        <v>1</v>
      </c>
      <c r="E186" s="28" t="s">
        <v>10</v>
      </c>
      <c r="F186" s="28" t="s">
        <v>3</v>
      </c>
      <c r="G186" s="28" t="s">
        <v>13</v>
      </c>
      <c r="H186" s="38" t="s">
        <v>2</v>
      </c>
    </row>
    <row r="187" spans="1:8" x14ac:dyDescent="0.25">
      <c r="A187" s="23" t="s">
        <v>57</v>
      </c>
      <c r="B187" s="11" t="s">
        <v>62</v>
      </c>
      <c r="C187" s="11" t="s">
        <v>64</v>
      </c>
      <c r="D187" s="11" t="s">
        <v>8</v>
      </c>
      <c r="E187" s="11" t="s">
        <v>60</v>
      </c>
      <c r="F187" s="11" t="s">
        <v>109</v>
      </c>
      <c r="G187" s="11" t="s">
        <v>16</v>
      </c>
      <c r="H187" s="43" t="s">
        <v>56</v>
      </c>
    </row>
    <row r="188" spans="1:8" x14ac:dyDescent="0.25">
      <c r="A188" s="71"/>
      <c r="B188" s="65"/>
      <c r="C188" s="65"/>
      <c r="D188" s="65"/>
      <c r="E188" s="65"/>
      <c r="F188" s="65"/>
      <c r="G188" s="65"/>
      <c r="H188" s="72" t="s">
        <v>63</v>
      </c>
    </row>
    <row r="189" spans="1:8" x14ac:dyDescent="0.25">
      <c r="A189" s="71"/>
      <c r="B189" s="65"/>
      <c r="C189" s="65"/>
      <c r="D189" s="65"/>
      <c r="E189" s="65"/>
      <c r="F189" s="65"/>
      <c r="G189" s="65"/>
      <c r="H189" s="72"/>
    </row>
    <row r="190" spans="1:8" x14ac:dyDescent="0.25">
      <c r="A190" s="27" t="s">
        <v>11</v>
      </c>
      <c r="B190" s="28" t="s">
        <v>5</v>
      </c>
      <c r="C190" s="28" t="s">
        <v>4</v>
      </c>
      <c r="D190" s="126"/>
      <c r="E190" s="57" t="s">
        <v>90</v>
      </c>
      <c r="F190" s="39" t="s">
        <v>93</v>
      </c>
      <c r="G190" s="128" t="s">
        <v>6</v>
      </c>
      <c r="H190" s="129"/>
    </row>
    <row r="191" spans="1:8" ht="15.75" thickBot="1" x14ac:dyDescent="0.3">
      <c r="A191" s="40" t="s">
        <v>101</v>
      </c>
      <c r="B191" s="70"/>
      <c r="C191" s="29"/>
      <c r="D191" s="127"/>
      <c r="E191" s="41"/>
      <c r="F191" s="69"/>
      <c r="G191" s="130"/>
      <c r="H191" s="131"/>
    </row>
    <row r="192" spans="1:8" ht="15.75" thickBot="1" x14ac:dyDescent="0.3">
      <c r="A192" s="117" t="s">
        <v>143</v>
      </c>
      <c r="B192" s="118"/>
      <c r="C192" s="118"/>
      <c r="D192" s="118"/>
      <c r="E192" s="118"/>
      <c r="F192" s="118"/>
      <c r="G192" s="118"/>
      <c r="H192" s="119"/>
    </row>
    <row r="193" spans="1:8" ht="15.75" thickBot="1" x14ac:dyDescent="0.3">
      <c r="A193" s="114" t="s">
        <v>141</v>
      </c>
      <c r="B193" s="115"/>
      <c r="C193" s="116"/>
      <c r="D193" s="104">
        <f>0</f>
        <v>0</v>
      </c>
      <c r="E193" s="114" t="s">
        <v>142</v>
      </c>
      <c r="F193" s="115"/>
      <c r="G193" s="116"/>
      <c r="H193" s="104">
        <f>+ROUND(D193*122/100,2)</f>
        <v>0</v>
      </c>
    </row>
    <row r="194" spans="1:8" ht="15.75" thickBot="1" x14ac:dyDescent="0.3">
      <c r="A194" s="114" t="s">
        <v>152</v>
      </c>
      <c r="B194" s="115"/>
      <c r="C194" s="116"/>
      <c r="D194" s="104">
        <f>D193*50</f>
        <v>0</v>
      </c>
      <c r="E194" s="114" t="s">
        <v>151</v>
      </c>
      <c r="F194" s="115"/>
      <c r="G194" s="116"/>
      <c r="H194" s="104">
        <f>+ROUND(D194*122/100,2)</f>
        <v>0</v>
      </c>
    </row>
    <row r="195" spans="1:8" x14ac:dyDescent="0.25">
      <c r="A195" s="157"/>
      <c r="B195" s="157"/>
      <c r="C195" s="157"/>
      <c r="D195" s="157"/>
      <c r="E195" s="157"/>
      <c r="F195" s="157"/>
      <c r="G195" s="157"/>
      <c r="H195" s="157"/>
    </row>
    <row r="196" spans="1:8" ht="28.5" customHeight="1" thickBot="1" x14ac:dyDescent="0.3">
      <c r="A196" s="158"/>
      <c r="B196" s="158"/>
      <c r="C196" s="158"/>
      <c r="D196" s="158"/>
      <c r="E196" s="158"/>
      <c r="F196" s="158"/>
      <c r="G196" s="158"/>
      <c r="H196" s="158"/>
    </row>
    <row r="197" spans="1:8" x14ac:dyDescent="0.25">
      <c r="A197" s="35" t="s">
        <v>122</v>
      </c>
      <c r="B197" s="36"/>
      <c r="C197" s="36"/>
      <c r="D197" s="36"/>
      <c r="E197" s="36"/>
      <c r="F197" s="36"/>
      <c r="G197" s="36"/>
      <c r="H197" s="37"/>
    </row>
    <row r="198" spans="1:8" x14ac:dyDescent="0.25">
      <c r="A198" s="17" t="s">
        <v>33</v>
      </c>
      <c r="B198" s="18" t="s">
        <v>36</v>
      </c>
      <c r="C198" s="18" t="s">
        <v>0</v>
      </c>
      <c r="D198" s="18" t="s">
        <v>1</v>
      </c>
      <c r="E198" s="18" t="s">
        <v>10</v>
      </c>
      <c r="F198" s="18" t="s">
        <v>3</v>
      </c>
      <c r="G198" s="18" t="s">
        <v>13</v>
      </c>
      <c r="H198" s="19" t="s">
        <v>2</v>
      </c>
    </row>
    <row r="199" spans="1:8" x14ac:dyDescent="0.25">
      <c r="A199" s="14" t="s">
        <v>104</v>
      </c>
      <c r="B199" s="13" t="s">
        <v>15</v>
      </c>
      <c r="C199" s="13" t="s">
        <v>43</v>
      </c>
      <c r="D199" s="13" t="s">
        <v>9</v>
      </c>
      <c r="E199" s="13" t="s">
        <v>9</v>
      </c>
      <c r="F199" s="13" t="s">
        <v>68</v>
      </c>
      <c r="G199" s="13" t="s">
        <v>106</v>
      </c>
      <c r="H199" s="15" t="s">
        <v>107</v>
      </c>
    </row>
    <row r="200" spans="1:8" x14ac:dyDescent="0.25">
      <c r="A200" s="163"/>
      <c r="B200" s="164"/>
      <c r="C200" s="164"/>
      <c r="D200" s="164"/>
      <c r="E200" s="164"/>
      <c r="F200" s="164"/>
      <c r="G200" s="164"/>
      <c r="H200" s="165"/>
    </row>
    <row r="201" spans="1:8" x14ac:dyDescent="0.25">
      <c r="A201" s="17" t="s">
        <v>11</v>
      </c>
      <c r="B201" s="18" t="s">
        <v>5</v>
      </c>
      <c r="C201" s="18" t="s">
        <v>4</v>
      </c>
      <c r="D201" s="149"/>
      <c r="E201" s="45" t="s">
        <v>90</v>
      </c>
      <c r="F201" s="30" t="s">
        <v>93</v>
      </c>
      <c r="G201" s="151" t="s">
        <v>6</v>
      </c>
      <c r="H201" s="152"/>
    </row>
    <row r="202" spans="1:8" ht="15.75" thickBot="1" x14ac:dyDescent="0.3">
      <c r="A202" s="40" t="s">
        <v>101</v>
      </c>
      <c r="B202" s="16" t="s">
        <v>9</v>
      </c>
      <c r="C202" s="16" t="s">
        <v>12</v>
      </c>
      <c r="D202" s="150"/>
      <c r="E202" s="31"/>
      <c r="F202" s="32"/>
      <c r="G202" s="153"/>
      <c r="H202" s="154"/>
    </row>
    <row r="203" spans="1:8" ht="15.75" thickBot="1" x14ac:dyDescent="0.3">
      <c r="A203" s="117" t="s">
        <v>146</v>
      </c>
      <c r="B203" s="118"/>
      <c r="C203" s="118"/>
      <c r="D203" s="118"/>
      <c r="E203" s="118"/>
      <c r="F203" s="118"/>
      <c r="G203" s="118"/>
      <c r="H203" s="119"/>
    </row>
    <row r="204" spans="1:8" ht="15.75" thickBot="1" x14ac:dyDescent="0.3">
      <c r="A204" s="114" t="s">
        <v>141</v>
      </c>
      <c r="B204" s="115"/>
      <c r="C204" s="116"/>
      <c r="D204" s="104">
        <f>0</f>
        <v>0</v>
      </c>
      <c r="E204" s="114" t="s">
        <v>142</v>
      </c>
      <c r="F204" s="115"/>
      <c r="G204" s="116"/>
      <c r="H204" s="104">
        <f>+ROUND(D204*122/100,2)</f>
        <v>0</v>
      </c>
    </row>
    <row r="205" spans="1:8" ht="15.75" thickBot="1" x14ac:dyDescent="0.3">
      <c r="A205" s="114" t="s">
        <v>152</v>
      </c>
      <c r="B205" s="115"/>
      <c r="C205" s="116"/>
      <c r="D205" s="104">
        <f>D204*F199*G199</f>
        <v>0</v>
      </c>
      <c r="E205" s="114" t="s">
        <v>151</v>
      </c>
      <c r="F205" s="115"/>
      <c r="G205" s="116"/>
      <c r="H205" s="104">
        <f>+ROUND(D205*122/100,2)</f>
        <v>0</v>
      </c>
    </row>
    <row r="206" spans="1:8" x14ac:dyDescent="0.25">
      <c r="A206" s="169" t="s">
        <v>95</v>
      </c>
      <c r="B206" s="170"/>
      <c r="C206" s="170"/>
      <c r="D206" s="170"/>
      <c r="E206" s="170"/>
      <c r="F206" s="170"/>
      <c r="G206" s="170"/>
      <c r="H206" s="171"/>
    </row>
    <row r="207" spans="1:8" x14ac:dyDescent="0.25">
      <c r="A207" s="172"/>
      <c r="B207" s="173"/>
      <c r="C207" s="173"/>
      <c r="D207" s="173"/>
      <c r="E207" s="173"/>
      <c r="F207" s="173"/>
      <c r="G207" s="173"/>
      <c r="H207" s="174"/>
    </row>
    <row r="208" spans="1:8" ht="15.75" thickBot="1" x14ac:dyDescent="0.3">
      <c r="A208" s="175"/>
      <c r="B208" s="176"/>
      <c r="C208" s="176"/>
      <c r="D208" s="176"/>
      <c r="E208" s="176"/>
      <c r="F208" s="176"/>
      <c r="G208" s="176"/>
      <c r="H208" s="177"/>
    </row>
    <row r="209" spans="1:8" ht="27.75" customHeight="1" thickBot="1" x14ac:dyDescent="0.35">
      <c r="A209" s="135" t="s">
        <v>166</v>
      </c>
      <c r="B209" s="136"/>
      <c r="C209" s="137"/>
      <c r="D209" s="112">
        <f>D221+D232+D243+D256+D267+D278+D289</f>
        <v>0</v>
      </c>
      <c r="E209" s="135" t="s">
        <v>167</v>
      </c>
      <c r="F209" s="138"/>
      <c r="G209" s="139"/>
      <c r="H209" s="104">
        <f>+ROUND(D209*122/100,2)</f>
        <v>0</v>
      </c>
    </row>
    <row r="210" spans="1:8" ht="19.5" thickBot="1" x14ac:dyDescent="0.35">
      <c r="A210" s="135" t="s">
        <v>156</v>
      </c>
      <c r="B210" s="138"/>
      <c r="C210" s="139"/>
      <c r="D210" s="112">
        <f>D209*10%</f>
        <v>0</v>
      </c>
      <c r="E210" s="135" t="s">
        <v>160</v>
      </c>
      <c r="F210" s="138"/>
      <c r="G210" s="139"/>
      <c r="H210" s="104">
        <f t="shared" ref="H210:H211" si="3">+ROUND(D210*122/100,2)</f>
        <v>0</v>
      </c>
    </row>
    <row r="211" spans="1:8" ht="19.5" thickBot="1" x14ac:dyDescent="0.35">
      <c r="A211" s="135" t="s">
        <v>168</v>
      </c>
      <c r="B211" s="136"/>
      <c r="C211" s="137"/>
      <c r="D211" s="112">
        <f>D209+D210</f>
        <v>0</v>
      </c>
      <c r="E211" s="135" t="s">
        <v>169</v>
      </c>
      <c r="F211" s="138"/>
      <c r="G211" s="139"/>
      <c r="H211" s="104">
        <f t="shared" si="3"/>
        <v>0</v>
      </c>
    </row>
    <row r="212" spans="1:8" ht="19.5" thickBot="1" x14ac:dyDescent="0.35">
      <c r="A212" s="99"/>
      <c r="B212" s="100"/>
      <c r="C212" s="100"/>
      <c r="D212" s="101"/>
      <c r="E212" s="102"/>
      <c r="F212" s="102"/>
      <c r="G212" s="102"/>
      <c r="H212" s="103"/>
    </row>
    <row r="213" spans="1:8" x14ac:dyDescent="0.25">
      <c r="A213" s="20" t="s">
        <v>171</v>
      </c>
      <c r="B213" s="9"/>
      <c r="C213" s="9"/>
      <c r="D213" s="9"/>
      <c r="E213" s="9"/>
      <c r="F213" s="9"/>
      <c r="G213" s="9"/>
      <c r="H213" s="10"/>
    </row>
    <row r="214" spans="1:8" x14ac:dyDescent="0.25">
      <c r="A214" s="17" t="s">
        <v>17</v>
      </c>
      <c r="B214" s="18" t="s">
        <v>36</v>
      </c>
      <c r="C214" s="18" t="s">
        <v>0</v>
      </c>
      <c r="D214" s="18" t="s">
        <v>1</v>
      </c>
      <c r="E214" s="18" t="s">
        <v>10</v>
      </c>
      <c r="F214" s="18" t="s">
        <v>3</v>
      </c>
      <c r="G214" s="18" t="s">
        <v>13</v>
      </c>
      <c r="H214" s="19" t="s">
        <v>2</v>
      </c>
    </row>
    <row r="215" spans="1:8" x14ac:dyDescent="0.25">
      <c r="A215" s="14" t="s">
        <v>27</v>
      </c>
      <c r="B215" s="13" t="s">
        <v>20</v>
      </c>
      <c r="C215" s="13" t="s">
        <v>37</v>
      </c>
      <c r="D215" s="13" t="s">
        <v>9</v>
      </c>
      <c r="E215" s="13" t="s">
        <v>9</v>
      </c>
      <c r="F215" s="11" t="s">
        <v>71</v>
      </c>
      <c r="G215" s="11" t="s">
        <v>50</v>
      </c>
      <c r="H215" s="15" t="s">
        <v>28</v>
      </c>
    </row>
    <row r="216" spans="1:8" x14ac:dyDescent="0.25">
      <c r="A216" s="146"/>
      <c r="B216" s="147"/>
      <c r="C216" s="147"/>
      <c r="D216" s="147"/>
      <c r="E216" s="147"/>
      <c r="F216" s="147"/>
      <c r="G216" s="147"/>
      <c r="H216" s="148"/>
    </row>
    <row r="217" spans="1:8" x14ac:dyDescent="0.25">
      <c r="A217" s="17" t="s">
        <v>11</v>
      </c>
      <c r="B217" s="18" t="s">
        <v>5</v>
      </c>
      <c r="C217" s="18" t="s">
        <v>4</v>
      </c>
      <c r="D217" s="149"/>
      <c r="E217" s="33" t="s">
        <v>91</v>
      </c>
      <c r="F217" s="30" t="s">
        <v>92</v>
      </c>
      <c r="G217" s="151" t="s">
        <v>6</v>
      </c>
      <c r="H217" s="152"/>
    </row>
    <row r="218" spans="1:8" ht="15.75" thickBot="1" x14ac:dyDescent="0.3">
      <c r="A218" s="40" t="s">
        <v>101</v>
      </c>
      <c r="B218" s="16" t="s">
        <v>9</v>
      </c>
      <c r="C218" s="16" t="s">
        <v>45</v>
      </c>
      <c r="D218" s="150"/>
      <c r="E218" s="31"/>
      <c r="F218" s="32"/>
      <c r="G218" s="153"/>
      <c r="H218" s="154"/>
    </row>
    <row r="219" spans="1:8" ht="15.75" thickBot="1" x14ac:dyDescent="0.3">
      <c r="A219" s="117" t="s">
        <v>180</v>
      </c>
      <c r="B219" s="118"/>
      <c r="C219" s="118"/>
      <c r="D219" s="118"/>
      <c r="E219" s="118"/>
      <c r="F219" s="118"/>
      <c r="G219" s="118"/>
      <c r="H219" s="119"/>
    </row>
    <row r="220" spans="1:8" ht="15.75" thickBot="1" x14ac:dyDescent="0.3">
      <c r="A220" s="114" t="s">
        <v>141</v>
      </c>
      <c r="B220" s="115"/>
      <c r="C220" s="116"/>
      <c r="D220" s="104">
        <f>0</f>
        <v>0</v>
      </c>
      <c r="E220" s="114" t="s">
        <v>142</v>
      </c>
      <c r="F220" s="115"/>
      <c r="G220" s="116"/>
      <c r="H220" s="104">
        <f>+ROUND(D220*122/100,2)</f>
        <v>0</v>
      </c>
    </row>
    <row r="221" spans="1:8" ht="18.75" customHeight="1" thickBot="1" x14ac:dyDescent="0.3">
      <c r="A221" s="114" t="s">
        <v>152</v>
      </c>
      <c r="B221" s="115"/>
      <c r="C221" s="116"/>
      <c r="D221" s="104">
        <f>D220*F215*G215</f>
        <v>0</v>
      </c>
      <c r="E221" s="114" t="s">
        <v>151</v>
      </c>
      <c r="F221" s="115"/>
      <c r="G221" s="116"/>
      <c r="H221" s="104">
        <f>+ROUND(D221*122/100,2)</f>
        <v>0</v>
      </c>
    </row>
    <row r="222" spans="1:8" x14ac:dyDescent="0.25">
      <c r="A222" s="120"/>
      <c r="B222" s="121"/>
      <c r="C222" s="121"/>
      <c r="D222" s="121"/>
      <c r="E222" s="121"/>
      <c r="F222" s="121"/>
      <c r="G222" s="121"/>
      <c r="H222" s="121"/>
    </row>
    <row r="223" spans="1:8" ht="14.25" customHeight="1" thickBot="1" x14ac:dyDescent="0.3">
      <c r="A223" s="122"/>
      <c r="B223" s="122"/>
      <c r="C223" s="122"/>
      <c r="D223" s="122"/>
      <c r="E223" s="122"/>
      <c r="F223" s="122"/>
      <c r="G223" s="122"/>
      <c r="H223" s="122"/>
    </row>
    <row r="224" spans="1:8" x14ac:dyDescent="0.25">
      <c r="A224" s="20" t="s">
        <v>87</v>
      </c>
      <c r="B224" s="9"/>
      <c r="C224" s="9"/>
      <c r="D224" s="9"/>
      <c r="E224" s="9"/>
      <c r="F224" s="9"/>
      <c r="G224" s="9"/>
      <c r="H224" s="10"/>
    </row>
    <row r="225" spans="1:8" x14ac:dyDescent="0.25">
      <c r="A225" s="17" t="s">
        <v>17</v>
      </c>
      <c r="B225" s="18" t="s">
        <v>36</v>
      </c>
      <c r="C225" s="18" t="s">
        <v>0</v>
      </c>
      <c r="D225" s="18" t="s">
        <v>1</v>
      </c>
      <c r="E225" s="18" t="s">
        <v>10</v>
      </c>
      <c r="F225" s="18" t="s">
        <v>3</v>
      </c>
      <c r="G225" s="18" t="s">
        <v>13</v>
      </c>
      <c r="H225" s="19" t="s">
        <v>2</v>
      </c>
    </row>
    <row r="226" spans="1:8" x14ac:dyDescent="0.25">
      <c r="A226" s="14" t="s">
        <v>29</v>
      </c>
      <c r="B226" s="13" t="s">
        <v>15</v>
      </c>
      <c r="C226" s="13" t="s">
        <v>37</v>
      </c>
      <c r="D226" s="13" t="s">
        <v>9</v>
      </c>
      <c r="E226" s="11" t="s">
        <v>9</v>
      </c>
      <c r="F226" s="11" t="s">
        <v>31</v>
      </c>
      <c r="G226" s="11" t="s">
        <v>84</v>
      </c>
      <c r="H226" s="8" t="s">
        <v>28</v>
      </c>
    </row>
    <row r="227" spans="1:8" x14ac:dyDescent="0.25">
      <c r="A227" s="146"/>
      <c r="B227" s="147"/>
      <c r="C227" s="147"/>
      <c r="D227" s="147"/>
      <c r="E227" s="147"/>
      <c r="F227" s="147"/>
      <c r="G227" s="147"/>
      <c r="H227" s="148"/>
    </row>
    <row r="228" spans="1:8" x14ac:dyDescent="0.25">
      <c r="A228" s="17" t="s">
        <v>11</v>
      </c>
      <c r="B228" s="18" t="s">
        <v>5</v>
      </c>
      <c r="C228" s="18" t="s">
        <v>4</v>
      </c>
      <c r="D228" s="149"/>
      <c r="E228" s="33" t="s">
        <v>90</v>
      </c>
      <c r="F228" s="30" t="s">
        <v>93</v>
      </c>
      <c r="G228" s="151" t="s">
        <v>6</v>
      </c>
      <c r="H228" s="152"/>
    </row>
    <row r="229" spans="1:8" ht="15.75" thickBot="1" x14ac:dyDescent="0.3">
      <c r="A229" s="40" t="s">
        <v>101</v>
      </c>
      <c r="B229" s="16" t="s">
        <v>9</v>
      </c>
      <c r="C229" s="16" t="s">
        <v>45</v>
      </c>
      <c r="D229" s="150"/>
      <c r="E229" s="31"/>
      <c r="F229" s="32"/>
      <c r="G229" s="153"/>
      <c r="H229" s="154"/>
    </row>
    <row r="230" spans="1:8" ht="15.75" thickBot="1" x14ac:dyDescent="0.3">
      <c r="A230" s="117" t="s">
        <v>181</v>
      </c>
      <c r="B230" s="118"/>
      <c r="C230" s="118"/>
      <c r="D230" s="118"/>
      <c r="E230" s="118"/>
      <c r="F230" s="118"/>
      <c r="G230" s="118"/>
      <c r="H230" s="119"/>
    </row>
    <row r="231" spans="1:8" ht="15.75" thickBot="1" x14ac:dyDescent="0.3">
      <c r="A231" s="114" t="s">
        <v>141</v>
      </c>
      <c r="B231" s="115"/>
      <c r="C231" s="116"/>
      <c r="D231" s="104">
        <f>0</f>
        <v>0</v>
      </c>
      <c r="E231" s="114" t="s">
        <v>142</v>
      </c>
      <c r="F231" s="115"/>
      <c r="G231" s="116"/>
      <c r="H231" s="104">
        <f>+ROUND(D231*122/100,2)</f>
        <v>0</v>
      </c>
    </row>
    <row r="232" spans="1:8" ht="15.75" thickBot="1" x14ac:dyDescent="0.3">
      <c r="A232" s="114" t="s">
        <v>152</v>
      </c>
      <c r="B232" s="115"/>
      <c r="C232" s="116"/>
      <c r="D232" s="104">
        <f>D231*F226*G226</f>
        <v>0</v>
      </c>
      <c r="E232" s="114" t="s">
        <v>151</v>
      </c>
      <c r="F232" s="115"/>
      <c r="G232" s="116"/>
      <c r="H232" s="104">
        <f>+ROUND(D232*122/100,2)</f>
        <v>0</v>
      </c>
    </row>
    <row r="233" spans="1:8" x14ac:dyDescent="0.25">
      <c r="A233" s="120"/>
      <c r="B233" s="121"/>
      <c r="C233" s="121"/>
      <c r="D233" s="121"/>
      <c r="E233" s="121"/>
      <c r="F233" s="121"/>
      <c r="G233" s="121"/>
      <c r="H233" s="121"/>
    </row>
    <row r="234" spans="1:8" ht="15.75" thickBot="1" x14ac:dyDescent="0.3">
      <c r="A234" s="122"/>
      <c r="B234" s="122"/>
      <c r="C234" s="122"/>
      <c r="D234" s="122"/>
      <c r="E234" s="122"/>
      <c r="F234" s="122"/>
      <c r="G234" s="122"/>
      <c r="H234" s="122"/>
    </row>
    <row r="235" spans="1:8" ht="27" customHeight="1" x14ac:dyDescent="0.25">
      <c r="A235" s="20" t="s">
        <v>88</v>
      </c>
      <c r="B235" s="9"/>
      <c r="C235" s="9"/>
      <c r="D235" s="9"/>
      <c r="E235" s="9"/>
      <c r="F235" s="9"/>
      <c r="G235" s="9"/>
      <c r="H235" s="10"/>
    </row>
    <row r="236" spans="1:8" x14ac:dyDescent="0.25">
      <c r="A236" s="17" t="s">
        <v>17</v>
      </c>
      <c r="B236" s="18" t="s">
        <v>36</v>
      </c>
      <c r="C236" s="18" t="s">
        <v>0</v>
      </c>
      <c r="D236" s="18" t="s">
        <v>1</v>
      </c>
      <c r="E236" s="18" t="s">
        <v>10</v>
      </c>
      <c r="F236" s="18" t="s">
        <v>3</v>
      </c>
      <c r="G236" s="18" t="s">
        <v>13</v>
      </c>
      <c r="H236" s="19" t="s">
        <v>2</v>
      </c>
    </row>
    <row r="237" spans="1:8" x14ac:dyDescent="0.25">
      <c r="A237" s="23" t="s">
        <v>78</v>
      </c>
      <c r="B237" s="11" t="s">
        <v>20</v>
      </c>
      <c r="C237" s="11" t="s">
        <v>37</v>
      </c>
      <c r="D237" s="11" t="s">
        <v>9</v>
      </c>
      <c r="E237" s="11" t="s">
        <v>9</v>
      </c>
      <c r="F237" s="11" t="s">
        <v>73</v>
      </c>
      <c r="G237" s="11" t="s">
        <v>50</v>
      </c>
      <c r="H237" s="24"/>
    </row>
    <row r="238" spans="1:8" x14ac:dyDescent="0.25">
      <c r="A238" s="132"/>
      <c r="B238" s="133"/>
      <c r="C238" s="133"/>
      <c r="D238" s="133"/>
      <c r="E238" s="133"/>
      <c r="F238" s="133"/>
      <c r="G238" s="133"/>
      <c r="H238" s="134"/>
    </row>
    <row r="239" spans="1:8" x14ac:dyDescent="0.25">
      <c r="A239" s="17" t="s">
        <v>11</v>
      </c>
      <c r="B239" s="18" t="s">
        <v>5</v>
      </c>
      <c r="C239" s="18" t="s">
        <v>4</v>
      </c>
      <c r="D239" s="149"/>
      <c r="E239" s="33" t="s">
        <v>90</v>
      </c>
      <c r="F239" s="30" t="s">
        <v>93</v>
      </c>
      <c r="G239" s="151" t="s">
        <v>6</v>
      </c>
      <c r="H239" s="152"/>
    </row>
    <row r="240" spans="1:8" ht="15.75" thickBot="1" x14ac:dyDescent="0.3">
      <c r="A240" s="40" t="s">
        <v>101</v>
      </c>
      <c r="B240" s="16" t="s">
        <v>9</v>
      </c>
      <c r="C240" s="16" t="s">
        <v>12</v>
      </c>
      <c r="D240" s="150"/>
      <c r="E240" s="31"/>
      <c r="F240" s="32"/>
      <c r="G240" s="130"/>
      <c r="H240" s="131"/>
    </row>
    <row r="241" spans="1:8" ht="15.75" thickBot="1" x14ac:dyDescent="0.3">
      <c r="A241" s="117" t="s">
        <v>181</v>
      </c>
      <c r="B241" s="118"/>
      <c r="C241" s="118"/>
      <c r="D241" s="118"/>
      <c r="E241" s="118"/>
      <c r="F241" s="118"/>
      <c r="G241" s="118"/>
      <c r="H241" s="119"/>
    </row>
    <row r="242" spans="1:8" ht="15.75" thickBot="1" x14ac:dyDescent="0.3">
      <c r="A242" s="114" t="s">
        <v>141</v>
      </c>
      <c r="B242" s="115"/>
      <c r="C242" s="116"/>
      <c r="D242" s="104">
        <f>0</f>
        <v>0</v>
      </c>
      <c r="E242" s="114" t="s">
        <v>142</v>
      </c>
      <c r="F242" s="115"/>
      <c r="G242" s="116"/>
      <c r="H242" s="104">
        <f>+ROUND(D242*122/100,2)</f>
        <v>0</v>
      </c>
    </row>
    <row r="243" spans="1:8" ht="15.75" thickBot="1" x14ac:dyDescent="0.3">
      <c r="A243" s="114" t="s">
        <v>152</v>
      </c>
      <c r="B243" s="115"/>
      <c r="C243" s="116"/>
      <c r="D243" s="104">
        <f>D242*F237*G237</f>
        <v>0</v>
      </c>
      <c r="E243" s="114" t="s">
        <v>151</v>
      </c>
      <c r="F243" s="115"/>
      <c r="G243" s="116"/>
      <c r="H243" s="104">
        <f>+ROUND(D243*122/100,2)</f>
        <v>0</v>
      </c>
    </row>
    <row r="244" spans="1:8" x14ac:dyDescent="0.25">
      <c r="A244" s="120"/>
      <c r="B244" s="121"/>
      <c r="C244" s="121"/>
      <c r="D244" s="121"/>
      <c r="E244" s="121"/>
      <c r="F244" s="121"/>
      <c r="G244" s="121"/>
      <c r="H244" s="121"/>
    </row>
    <row r="245" spans="1:8" ht="15.75" thickBot="1" x14ac:dyDescent="0.3">
      <c r="A245" s="122"/>
      <c r="B245" s="122"/>
      <c r="C245" s="122"/>
      <c r="D245" s="122"/>
      <c r="E245" s="122"/>
      <c r="F245" s="122"/>
      <c r="G245" s="122"/>
      <c r="H245" s="122"/>
    </row>
    <row r="246" spans="1:8" ht="27" customHeight="1" x14ac:dyDescent="0.25">
      <c r="A246" s="20" t="s">
        <v>147</v>
      </c>
      <c r="B246" s="9"/>
      <c r="C246" s="9"/>
      <c r="D246" s="9"/>
      <c r="E246" s="9"/>
      <c r="F246" s="9"/>
      <c r="G246" s="9"/>
      <c r="H246" s="10"/>
    </row>
    <row r="247" spans="1:8" x14ac:dyDescent="0.25">
      <c r="A247" s="17" t="s">
        <v>17</v>
      </c>
      <c r="B247" s="18" t="s">
        <v>36</v>
      </c>
      <c r="C247" s="18" t="s">
        <v>0</v>
      </c>
      <c r="D247" s="18" t="s">
        <v>1</v>
      </c>
      <c r="E247" s="18" t="s">
        <v>10</v>
      </c>
      <c r="F247" s="18" t="s">
        <v>3</v>
      </c>
      <c r="G247" s="18" t="s">
        <v>13</v>
      </c>
      <c r="H247" s="19" t="s">
        <v>2</v>
      </c>
    </row>
    <row r="248" spans="1:8" x14ac:dyDescent="0.25">
      <c r="A248" s="23" t="s">
        <v>74</v>
      </c>
      <c r="B248" s="11" t="s">
        <v>20</v>
      </c>
      <c r="C248" s="166" t="s">
        <v>85</v>
      </c>
      <c r="D248" s="11" t="s">
        <v>9</v>
      </c>
      <c r="E248" s="11" t="s">
        <v>9</v>
      </c>
      <c r="F248" s="11" t="s">
        <v>16</v>
      </c>
      <c r="G248" s="11" t="s">
        <v>31</v>
      </c>
      <c r="H248" s="24" t="s">
        <v>148</v>
      </c>
    </row>
    <row r="249" spans="1:8" x14ac:dyDescent="0.25">
      <c r="A249" s="23" t="s">
        <v>75</v>
      </c>
      <c r="B249" s="11" t="s">
        <v>20</v>
      </c>
      <c r="C249" s="167"/>
      <c r="D249" s="11" t="s">
        <v>9</v>
      </c>
      <c r="E249" s="11" t="s">
        <v>9</v>
      </c>
      <c r="F249" s="11" t="s">
        <v>16</v>
      </c>
      <c r="G249" s="11" t="s">
        <v>31</v>
      </c>
      <c r="H249" s="24" t="s">
        <v>148</v>
      </c>
    </row>
    <row r="250" spans="1:8" x14ac:dyDescent="0.25">
      <c r="A250" s="23" t="s">
        <v>76</v>
      </c>
      <c r="B250" s="11" t="s">
        <v>20</v>
      </c>
      <c r="C250" s="167"/>
      <c r="D250" s="11" t="s">
        <v>9</v>
      </c>
      <c r="E250" s="11" t="s">
        <v>9</v>
      </c>
      <c r="F250" s="11" t="s">
        <v>31</v>
      </c>
      <c r="G250" s="11" t="s">
        <v>31</v>
      </c>
      <c r="H250" s="24" t="s">
        <v>148</v>
      </c>
    </row>
    <row r="251" spans="1:8" x14ac:dyDescent="0.25">
      <c r="A251" s="23" t="s">
        <v>77</v>
      </c>
      <c r="B251" s="11" t="s">
        <v>20</v>
      </c>
      <c r="C251" s="168"/>
      <c r="D251" s="11" t="s">
        <v>9</v>
      </c>
      <c r="E251" s="11" t="s">
        <v>9</v>
      </c>
      <c r="F251" s="11" t="s">
        <v>79</v>
      </c>
      <c r="G251" s="11" t="s">
        <v>31</v>
      </c>
      <c r="H251" s="24" t="s">
        <v>148</v>
      </c>
    </row>
    <row r="252" spans="1:8" x14ac:dyDescent="0.25">
      <c r="A252" s="17" t="s">
        <v>11</v>
      </c>
      <c r="B252" s="18" t="s">
        <v>5</v>
      </c>
      <c r="C252" s="18" t="s">
        <v>4</v>
      </c>
      <c r="D252" s="149"/>
      <c r="E252" s="33" t="s">
        <v>90</v>
      </c>
      <c r="F252" s="30" t="s">
        <v>93</v>
      </c>
      <c r="G252" s="151" t="s">
        <v>6</v>
      </c>
      <c r="H252" s="152"/>
    </row>
    <row r="253" spans="1:8" ht="15.75" thickBot="1" x14ac:dyDescent="0.3">
      <c r="A253" s="40" t="s">
        <v>101</v>
      </c>
      <c r="B253" s="16" t="s">
        <v>9</v>
      </c>
      <c r="C253" s="16" t="s">
        <v>110</v>
      </c>
      <c r="D253" s="150"/>
      <c r="E253" s="31"/>
      <c r="F253" s="32"/>
      <c r="G253" s="130"/>
      <c r="H253" s="131"/>
    </row>
    <row r="254" spans="1:8" ht="15.75" thickBot="1" x14ac:dyDescent="0.3">
      <c r="A254" s="117" t="s">
        <v>182</v>
      </c>
      <c r="B254" s="118"/>
      <c r="C254" s="118"/>
      <c r="D254" s="118"/>
      <c r="E254" s="118"/>
      <c r="F254" s="118"/>
      <c r="G254" s="118"/>
      <c r="H254" s="119"/>
    </row>
    <row r="255" spans="1:8" ht="15.75" thickBot="1" x14ac:dyDescent="0.3">
      <c r="A255" s="114" t="s">
        <v>141</v>
      </c>
      <c r="B255" s="115"/>
      <c r="C255" s="116"/>
      <c r="D255" s="104">
        <f>0</f>
        <v>0</v>
      </c>
      <c r="E255" s="114" t="s">
        <v>142</v>
      </c>
      <c r="F255" s="115"/>
      <c r="G255" s="116"/>
      <c r="H255" s="104">
        <f>+ROUND(D255*122/100,2)</f>
        <v>0</v>
      </c>
    </row>
    <row r="256" spans="1:8" ht="15.75" thickBot="1" x14ac:dyDescent="0.3">
      <c r="A256" s="114" t="s">
        <v>152</v>
      </c>
      <c r="B256" s="115"/>
      <c r="C256" s="116"/>
      <c r="D256" s="104">
        <f>D255*13*2</f>
        <v>0</v>
      </c>
      <c r="E256" s="114" t="s">
        <v>151</v>
      </c>
      <c r="F256" s="115"/>
      <c r="G256" s="116"/>
      <c r="H256" s="104">
        <f>+ROUND(D256*122/100,2)</f>
        <v>0</v>
      </c>
    </row>
    <row r="257" spans="1:8" ht="27.75" customHeight="1" x14ac:dyDescent="0.25">
      <c r="A257" s="120"/>
      <c r="B257" s="121"/>
      <c r="C257" s="121"/>
      <c r="D257" s="121"/>
      <c r="E257" s="121"/>
      <c r="F257" s="121"/>
      <c r="G257" s="121"/>
      <c r="H257" s="121"/>
    </row>
    <row r="258" spans="1:8" ht="15.75" thickBot="1" x14ac:dyDescent="0.3">
      <c r="A258" s="122"/>
      <c r="B258" s="122"/>
      <c r="C258" s="122"/>
      <c r="D258" s="122"/>
      <c r="E258" s="122"/>
      <c r="F258" s="122"/>
      <c r="G258" s="122"/>
      <c r="H258" s="122"/>
    </row>
    <row r="259" spans="1:8" x14ac:dyDescent="0.25">
      <c r="A259" s="20" t="s">
        <v>98</v>
      </c>
      <c r="B259" s="9"/>
      <c r="C259" s="9"/>
      <c r="D259" s="9"/>
      <c r="E259" s="9"/>
      <c r="F259" s="9"/>
      <c r="G259" s="9"/>
      <c r="H259" s="10"/>
    </row>
    <row r="260" spans="1:8" x14ac:dyDescent="0.25">
      <c r="A260" s="17" t="s">
        <v>17</v>
      </c>
      <c r="B260" s="18" t="s">
        <v>36</v>
      </c>
      <c r="C260" s="18" t="s">
        <v>0</v>
      </c>
      <c r="D260" s="18" t="s">
        <v>1</v>
      </c>
      <c r="E260" s="18" t="s">
        <v>10</v>
      </c>
      <c r="F260" s="18" t="s">
        <v>3</v>
      </c>
      <c r="G260" s="18" t="s">
        <v>13</v>
      </c>
      <c r="H260" s="19" t="s">
        <v>2</v>
      </c>
    </row>
    <row r="261" spans="1:8" ht="60" x14ac:dyDescent="0.25">
      <c r="A261" s="44" t="s">
        <v>150</v>
      </c>
      <c r="B261" s="2" t="s">
        <v>15</v>
      </c>
      <c r="C261" s="2" t="s">
        <v>30</v>
      </c>
      <c r="D261" s="2" t="s">
        <v>9</v>
      </c>
      <c r="E261" s="2" t="s">
        <v>9</v>
      </c>
      <c r="F261" s="2" t="s">
        <v>102</v>
      </c>
      <c r="G261" s="2" t="s">
        <v>31</v>
      </c>
      <c r="H261" s="4" t="s">
        <v>149</v>
      </c>
    </row>
    <row r="262" spans="1:8" x14ac:dyDescent="0.25">
      <c r="A262" s="146"/>
      <c r="B262" s="147"/>
      <c r="C262" s="147"/>
      <c r="D262" s="147"/>
      <c r="E262" s="147"/>
      <c r="F262" s="147"/>
      <c r="G262" s="147"/>
      <c r="H262" s="148"/>
    </row>
    <row r="263" spans="1:8" x14ac:dyDescent="0.25">
      <c r="A263" s="17" t="s">
        <v>11</v>
      </c>
      <c r="B263" s="18" t="s">
        <v>5</v>
      </c>
      <c r="C263" s="18" t="s">
        <v>4</v>
      </c>
      <c r="D263" s="149"/>
      <c r="E263" s="33" t="s">
        <v>90</v>
      </c>
      <c r="F263" s="30" t="s">
        <v>93</v>
      </c>
      <c r="G263" s="151" t="s">
        <v>6</v>
      </c>
      <c r="H263" s="152"/>
    </row>
    <row r="264" spans="1:8" ht="15.75" thickBot="1" x14ac:dyDescent="0.3">
      <c r="A264" s="40" t="s">
        <v>101</v>
      </c>
      <c r="B264" s="16" t="s">
        <v>9</v>
      </c>
      <c r="C264" s="16" t="s">
        <v>94</v>
      </c>
      <c r="D264" s="150"/>
      <c r="E264" s="31"/>
      <c r="F264" s="32"/>
      <c r="G264" s="153"/>
      <c r="H264" s="154"/>
    </row>
    <row r="265" spans="1:8" ht="15.75" thickBot="1" x14ac:dyDescent="0.3">
      <c r="A265" s="117" t="s">
        <v>183</v>
      </c>
      <c r="B265" s="118"/>
      <c r="C265" s="118"/>
      <c r="D265" s="118"/>
      <c r="E265" s="118"/>
      <c r="F265" s="118"/>
      <c r="G265" s="118"/>
      <c r="H265" s="119"/>
    </row>
    <row r="266" spans="1:8" ht="15.75" thickBot="1" x14ac:dyDescent="0.3">
      <c r="A266" s="114" t="s">
        <v>141</v>
      </c>
      <c r="B266" s="115"/>
      <c r="C266" s="116"/>
      <c r="D266" s="104">
        <f>0</f>
        <v>0</v>
      </c>
      <c r="E266" s="114" t="s">
        <v>142</v>
      </c>
      <c r="F266" s="115"/>
      <c r="G266" s="116"/>
      <c r="H266" s="104">
        <f>+ROUND(D266*122/100,2)</f>
        <v>0</v>
      </c>
    </row>
    <row r="267" spans="1:8" ht="15.75" thickBot="1" x14ac:dyDescent="0.3">
      <c r="A267" s="114" t="s">
        <v>152</v>
      </c>
      <c r="B267" s="115"/>
      <c r="C267" s="116"/>
      <c r="D267" s="104">
        <f>D266*F261*G261</f>
        <v>0</v>
      </c>
      <c r="E267" s="114" t="s">
        <v>151</v>
      </c>
      <c r="F267" s="115"/>
      <c r="G267" s="116"/>
      <c r="H267" s="104">
        <f>+ROUND(D267*122/100,2)</f>
        <v>0</v>
      </c>
    </row>
    <row r="268" spans="1:8" x14ac:dyDescent="0.25">
      <c r="A268" s="120"/>
      <c r="B268" s="121"/>
      <c r="C268" s="121"/>
      <c r="D268" s="121"/>
      <c r="E268" s="121"/>
      <c r="F268" s="121"/>
      <c r="G268" s="121"/>
      <c r="H268" s="121"/>
    </row>
    <row r="269" spans="1:8" ht="15.75" thickBot="1" x14ac:dyDescent="0.3">
      <c r="A269" s="122"/>
      <c r="B269" s="122"/>
      <c r="C269" s="122"/>
      <c r="D269" s="122"/>
      <c r="E269" s="122"/>
      <c r="F269" s="122"/>
      <c r="G269" s="122"/>
      <c r="H269" s="122"/>
    </row>
    <row r="270" spans="1:8" ht="28.5" customHeight="1" x14ac:dyDescent="0.25">
      <c r="A270" s="20" t="s">
        <v>99</v>
      </c>
      <c r="B270" s="9"/>
      <c r="C270" s="9"/>
      <c r="D270" s="9"/>
      <c r="E270" s="9"/>
      <c r="F270" s="9"/>
      <c r="G270" s="9"/>
      <c r="H270" s="10"/>
    </row>
    <row r="271" spans="1:8" x14ac:dyDescent="0.25">
      <c r="A271" s="17" t="s">
        <v>17</v>
      </c>
      <c r="B271" s="18" t="s">
        <v>36</v>
      </c>
      <c r="C271" s="18" t="s">
        <v>0</v>
      </c>
      <c r="D271" s="18" t="s">
        <v>1</v>
      </c>
      <c r="E271" s="18" t="s">
        <v>10</v>
      </c>
      <c r="F271" s="18" t="s">
        <v>3</v>
      </c>
      <c r="G271" s="18" t="s">
        <v>13</v>
      </c>
      <c r="H271" s="19" t="s">
        <v>2</v>
      </c>
    </row>
    <row r="272" spans="1:8" x14ac:dyDescent="0.25">
      <c r="A272" s="14" t="s">
        <v>80</v>
      </c>
      <c r="B272" s="13" t="s">
        <v>15</v>
      </c>
      <c r="C272" s="13" t="s">
        <v>30</v>
      </c>
      <c r="D272" s="13" t="s">
        <v>9</v>
      </c>
      <c r="E272" s="13" t="s">
        <v>9</v>
      </c>
      <c r="F272" s="22" t="s">
        <v>31</v>
      </c>
      <c r="G272" s="13" t="s">
        <v>71</v>
      </c>
      <c r="H272" s="15" t="s">
        <v>81</v>
      </c>
    </row>
    <row r="273" spans="1:8" x14ac:dyDescent="0.25">
      <c r="A273" s="163"/>
      <c r="B273" s="164"/>
      <c r="C273" s="164"/>
      <c r="D273" s="164"/>
      <c r="E273" s="164"/>
      <c r="F273" s="164"/>
      <c r="G273" s="164"/>
      <c r="H273" s="165"/>
    </row>
    <row r="274" spans="1:8" x14ac:dyDescent="0.25">
      <c r="A274" s="17" t="s">
        <v>11</v>
      </c>
      <c r="B274" s="18" t="s">
        <v>5</v>
      </c>
      <c r="C274" s="18" t="s">
        <v>4</v>
      </c>
      <c r="D274" s="149"/>
      <c r="E274" s="33" t="s">
        <v>90</v>
      </c>
      <c r="F274" s="30" t="s">
        <v>93</v>
      </c>
      <c r="G274" s="151" t="s">
        <v>6</v>
      </c>
      <c r="H274" s="152"/>
    </row>
    <row r="275" spans="1:8" ht="15.75" thickBot="1" x14ac:dyDescent="0.3">
      <c r="A275" s="40" t="s">
        <v>101</v>
      </c>
      <c r="B275" s="16" t="s">
        <v>9</v>
      </c>
      <c r="C275" s="6" t="s">
        <v>46</v>
      </c>
      <c r="D275" s="150"/>
      <c r="E275" s="31"/>
      <c r="F275" s="32"/>
      <c r="G275" s="153"/>
      <c r="H275" s="154"/>
    </row>
    <row r="276" spans="1:8" ht="15.75" thickBot="1" x14ac:dyDescent="0.3">
      <c r="A276" s="117" t="s">
        <v>172</v>
      </c>
      <c r="B276" s="118"/>
      <c r="C276" s="118"/>
      <c r="D276" s="118"/>
      <c r="E276" s="118"/>
      <c r="F276" s="118"/>
      <c r="G276" s="118"/>
      <c r="H276" s="119"/>
    </row>
    <row r="277" spans="1:8" ht="18" customHeight="1" thickBot="1" x14ac:dyDescent="0.3">
      <c r="A277" s="114" t="s">
        <v>141</v>
      </c>
      <c r="B277" s="115"/>
      <c r="C277" s="116"/>
      <c r="D277" s="104">
        <f>0</f>
        <v>0</v>
      </c>
      <c r="E277" s="114" t="s">
        <v>142</v>
      </c>
      <c r="F277" s="115"/>
      <c r="G277" s="116"/>
      <c r="H277" s="104">
        <f>+ROUND(D277*122/100,2)</f>
        <v>0</v>
      </c>
    </row>
    <row r="278" spans="1:8" ht="15.75" thickBot="1" x14ac:dyDescent="0.3">
      <c r="A278" s="114" t="s">
        <v>152</v>
      </c>
      <c r="B278" s="115"/>
      <c r="C278" s="116"/>
      <c r="D278" s="104">
        <f>D277*F272*G272</f>
        <v>0</v>
      </c>
      <c r="E278" s="114" t="s">
        <v>151</v>
      </c>
      <c r="F278" s="115"/>
      <c r="G278" s="116"/>
      <c r="H278" s="104">
        <f>+ROUND(D278*122/100,2)</f>
        <v>0</v>
      </c>
    </row>
    <row r="279" spans="1:8" x14ac:dyDescent="0.25">
      <c r="A279" s="120"/>
      <c r="B279" s="121"/>
      <c r="C279" s="121"/>
      <c r="D279" s="121"/>
      <c r="E279" s="121"/>
      <c r="F279" s="121"/>
      <c r="G279" s="121"/>
      <c r="H279" s="121"/>
    </row>
    <row r="280" spans="1:8" ht="15.75" thickBot="1" x14ac:dyDescent="0.3">
      <c r="A280" s="122"/>
      <c r="B280" s="122"/>
      <c r="C280" s="122"/>
      <c r="D280" s="122"/>
      <c r="E280" s="122"/>
      <c r="F280" s="122"/>
      <c r="G280" s="122"/>
      <c r="H280" s="122"/>
    </row>
    <row r="281" spans="1:8" ht="28.5" customHeight="1" x14ac:dyDescent="0.25">
      <c r="A281" s="20" t="s">
        <v>100</v>
      </c>
      <c r="B281" s="9"/>
      <c r="C281" s="9"/>
      <c r="D281" s="9"/>
      <c r="E281" s="9"/>
      <c r="F281" s="9"/>
      <c r="G281" s="9"/>
      <c r="H281" s="10"/>
    </row>
    <row r="282" spans="1:8" x14ac:dyDescent="0.25">
      <c r="A282" s="17" t="s">
        <v>17</v>
      </c>
      <c r="B282" s="18" t="s">
        <v>19</v>
      </c>
      <c r="C282" s="18" t="s">
        <v>0</v>
      </c>
      <c r="D282" s="18" t="s">
        <v>1</v>
      </c>
      <c r="E282" s="18" t="s">
        <v>10</v>
      </c>
      <c r="F282" s="18" t="s">
        <v>3</v>
      </c>
      <c r="G282" s="18" t="s">
        <v>13</v>
      </c>
      <c r="H282" s="19" t="s">
        <v>2</v>
      </c>
    </row>
    <row r="283" spans="1:8" x14ac:dyDescent="0.25">
      <c r="A283" s="14" t="s">
        <v>32</v>
      </c>
      <c r="B283" s="13" t="s">
        <v>20</v>
      </c>
      <c r="C283" s="13" t="s">
        <v>30</v>
      </c>
      <c r="D283" s="13" t="s">
        <v>9</v>
      </c>
      <c r="E283" s="13" t="s">
        <v>9</v>
      </c>
      <c r="F283" s="13" t="s">
        <v>16</v>
      </c>
      <c r="G283" s="13" t="s">
        <v>31</v>
      </c>
      <c r="H283" s="74" t="s">
        <v>123</v>
      </c>
    </row>
    <row r="284" spans="1:8" x14ac:dyDescent="0.25">
      <c r="A284" s="146"/>
      <c r="B284" s="147"/>
      <c r="C284" s="147"/>
      <c r="D284" s="147"/>
      <c r="E284" s="147"/>
      <c r="F284" s="147"/>
      <c r="G284" s="147"/>
      <c r="H284" s="148"/>
    </row>
    <row r="285" spans="1:8" x14ac:dyDescent="0.25">
      <c r="A285" s="17" t="s">
        <v>11</v>
      </c>
      <c r="B285" s="18" t="s">
        <v>5</v>
      </c>
      <c r="C285" s="18" t="s">
        <v>4</v>
      </c>
      <c r="D285" s="149"/>
      <c r="E285" s="33" t="s">
        <v>90</v>
      </c>
      <c r="F285" s="30" t="s">
        <v>93</v>
      </c>
      <c r="G285" s="151" t="s">
        <v>6</v>
      </c>
      <c r="H285" s="152"/>
    </row>
    <row r="286" spans="1:8" ht="15.75" thickBot="1" x14ac:dyDescent="0.3">
      <c r="A286" s="40" t="s">
        <v>101</v>
      </c>
      <c r="B286" s="16" t="s">
        <v>9</v>
      </c>
      <c r="C286" s="16" t="s">
        <v>12</v>
      </c>
      <c r="D286" s="150"/>
      <c r="E286" s="31"/>
      <c r="F286" s="32"/>
      <c r="G286" s="153"/>
      <c r="H286" s="154"/>
    </row>
    <row r="287" spans="1:8" ht="15.75" thickBot="1" x14ac:dyDescent="0.3">
      <c r="A287" s="117" t="s">
        <v>184</v>
      </c>
      <c r="B287" s="118"/>
      <c r="C287" s="118"/>
      <c r="D287" s="118"/>
      <c r="E287" s="118"/>
      <c r="F287" s="118"/>
      <c r="G287" s="118"/>
      <c r="H287" s="119"/>
    </row>
    <row r="288" spans="1:8" ht="15.75" thickBot="1" x14ac:dyDescent="0.3">
      <c r="A288" s="143" t="s">
        <v>35</v>
      </c>
      <c r="B288" s="144"/>
      <c r="C288" s="145"/>
      <c r="D288" s="111">
        <f>0</f>
        <v>0</v>
      </c>
      <c r="E288" s="143" t="s">
        <v>34</v>
      </c>
      <c r="F288" s="144"/>
      <c r="G288" s="145"/>
      <c r="H288" s="104">
        <f>+ROUND(D288*122/100,2)</f>
        <v>0</v>
      </c>
    </row>
    <row r="289" spans="1:10" ht="15.75" thickBot="1" x14ac:dyDescent="0.3">
      <c r="A289" s="140" t="s">
        <v>152</v>
      </c>
      <c r="B289" s="141"/>
      <c r="C289" s="142"/>
      <c r="D289" s="110">
        <f>D288*F283*G283</f>
        <v>0</v>
      </c>
      <c r="E289" s="140" t="s">
        <v>151</v>
      </c>
      <c r="F289" s="141"/>
      <c r="G289" s="142"/>
      <c r="H289" s="104">
        <f>+ROUND(D289*122/100,2)</f>
        <v>0</v>
      </c>
    </row>
    <row r="290" spans="1:10" ht="15" customHeight="1" x14ac:dyDescent="0.25"/>
    <row r="291" spans="1:10" ht="15" customHeight="1" x14ac:dyDescent="0.25"/>
    <row r="292" spans="1:10" ht="15" customHeight="1" x14ac:dyDescent="0.25"/>
    <row r="293" spans="1:10" ht="15" customHeight="1" x14ac:dyDescent="0.25"/>
    <row r="294" spans="1:10" ht="15" customHeight="1" x14ac:dyDescent="0.25"/>
    <row r="295" spans="1:10" ht="15" customHeight="1" x14ac:dyDescent="0.25"/>
    <row r="296" spans="1:10" ht="15" customHeight="1" x14ac:dyDescent="0.25"/>
    <row r="297" spans="1:10" s="21" customFormat="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08"/>
    </row>
    <row r="301" spans="1:10" x14ac:dyDescent="0.25">
      <c r="I301" s="21"/>
    </row>
  </sheetData>
  <mergeCells count="255">
    <mergeCell ref="A221:C221"/>
    <mergeCell ref="E221:G221"/>
    <mergeCell ref="A92:H92"/>
    <mergeCell ref="A93:C93"/>
    <mergeCell ref="E93:G93"/>
    <mergeCell ref="A95:H96"/>
    <mergeCell ref="A100:H100"/>
    <mergeCell ref="D101:D102"/>
    <mergeCell ref="G101:H101"/>
    <mergeCell ref="G102:H102"/>
    <mergeCell ref="A169:H169"/>
    <mergeCell ref="A170:C170"/>
    <mergeCell ref="E170:G170"/>
    <mergeCell ref="A172:H173"/>
    <mergeCell ref="D178:D179"/>
    <mergeCell ref="G178:H178"/>
    <mergeCell ref="G179:H179"/>
    <mergeCell ref="A137:C137"/>
    <mergeCell ref="E137:G137"/>
    <mergeCell ref="A158:H158"/>
    <mergeCell ref="A159:C159"/>
    <mergeCell ref="E159:G159"/>
    <mergeCell ref="A161:H162"/>
    <mergeCell ref="D167:D168"/>
    <mergeCell ref="A122:H122"/>
    <mergeCell ref="D123:D124"/>
    <mergeCell ref="G123:H123"/>
    <mergeCell ref="G124:H124"/>
    <mergeCell ref="A114:H114"/>
    <mergeCell ref="A115:C115"/>
    <mergeCell ref="E115:G115"/>
    <mergeCell ref="A103:H103"/>
    <mergeCell ref="A104:C104"/>
    <mergeCell ref="E104:G104"/>
    <mergeCell ref="A106:H107"/>
    <mergeCell ref="A111:H111"/>
    <mergeCell ref="D112:D113"/>
    <mergeCell ref="G112:H112"/>
    <mergeCell ref="G113:H113"/>
    <mergeCell ref="E60:G60"/>
    <mergeCell ref="A70:H70"/>
    <mergeCell ref="A71:C71"/>
    <mergeCell ref="E71:G71"/>
    <mergeCell ref="A56:H56"/>
    <mergeCell ref="A26:H26"/>
    <mergeCell ref="G90:H90"/>
    <mergeCell ref="A10:H10"/>
    <mergeCell ref="E82:G82"/>
    <mergeCell ref="D68:D69"/>
    <mergeCell ref="G68:H68"/>
    <mergeCell ref="G69:H69"/>
    <mergeCell ref="A48:H48"/>
    <mergeCell ref="A49:C49"/>
    <mergeCell ref="E49:G49"/>
    <mergeCell ref="A33:H33"/>
    <mergeCell ref="A34:C34"/>
    <mergeCell ref="E34:G34"/>
    <mergeCell ref="A36:H38"/>
    <mergeCell ref="A39:C39"/>
    <mergeCell ref="E39:G39"/>
    <mergeCell ref="A35:C35"/>
    <mergeCell ref="E35:G35"/>
    <mergeCell ref="A40:C40"/>
    <mergeCell ref="A1:H4"/>
    <mergeCell ref="A5:C5"/>
    <mergeCell ref="E5:G5"/>
    <mergeCell ref="D15:D16"/>
    <mergeCell ref="G15:H15"/>
    <mergeCell ref="G16:H16"/>
    <mergeCell ref="A6:C6"/>
    <mergeCell ref="A7:C7"/>
    <mergeCell ref="E6:G6"/>
    <mergeCell ref="E7:G7"/>
    <mergeCell ref="A45:H45"/>
    <mergeCell ref="D46:D47"/>
    <mergeCell ref="G46:H46"/>
    <mergeCell ref="G47:H47"/>
    <mergeCell ref="A17:H17"/>
    <mergeCell ref="A18:C18"/>
    <mergeCell ref="E18:G18"/>
    <mergeCell ref="A22:C22"/>
    <mergeCell ref="A23:H24"/>
    <mergeCell ref="A30:H30"/>
    <mergeCell ref="D31:D32"/>
    <mergeCell ref="G31:H31"/>
    <mergeCell ref="G32:H32"/>
    <mergeCell ref="E22:G22"/>
    <mergeCell ref="A19:C19"/>
    <mergeCell ref="E19:G19"/>
    <mergeCell ref="A21:C21"/>
    <mergeCell ref="A20:C20"/>
    <mergeCell ref="E20:G20"/>
    <mergeCell ref="E21:G21"/>
    <mergeCell ref="E40:G40"/>
    <mergeCell ref="A41:C41"/>
    <mergeCell ref="E41:G41"/>
    <mergeCell ref="A216:H216"/>
    <mergeCell ref="D217:D218"/>
    <mergeCell ref="G217:H217"/>
    <mergeCell ref="G218:H218"/>
    <mergeCell ref="A219:H219"/>
    <mergeCell ref="A220:C220"/>
    <mergeCell ref="E220:G220"/>
    <mergeCell ref="A192:H192"/>
    <mergeCell ref="A193:C193"/>
    <mergeCell ref="E193:G193"/>
    <mergeCell ref="A206:H208"/>
    <mergeCell ref="A209:C209"/>
    <mergeCell ref="E209:G209"/>
    <mergeCell ref="A195:H196"/>
    <mergeCell ref="D201:D202"/>
    <mergeCell ref="G201:H201"/>
    <mergeCell ref="G202:H202"/>
    <mergeCell ref="A203:H203"/>
    <mergeCell ref="A204:C204"/>
    <mergeCell ref="E204:G204"/>
    <mergeCell ref="A200:H200"/>
    <mergeCell ref="A205:C205"/>
    <mergeCell ref="E205:G205"/>
    <mergeCell ref="A210:C210"/>
    <mergeCell ref="A231:C231"/>
    <mergeCell ref="E231:G231"/>
    <mergeCell ref="A233:H234"/>
    <mergeCell ref="A238:H238"/>
    <mergeCell ref="D239:D240"/>
    <mergeCell ref="G239:H239"/>
    <mergeCell ref="G240:H240"/>
    <mergeCell ref="A222:H223"/>
    <mergeCell ref="A227:H227"/>
    <mergeCell ref="D228:D229"/>
    <mergeCell ref="G228:H228"/>
    <mergeCell ref="G229:H229"/>
    <mergeCell ref="A230:H230"/>
    <mergeCell ref="A232:C232"/>
    <mergeCell ref="E232:G232"/>
    <mergeCell ref="A241:H241"/>
    <mergeCell ref="A242:C242"/>
    <mergeCell ref="E242:G242"/>
    <mergeCell ref="A244:H245"/>
    <mergeCell ref="C248:C251"/>
    <mergeCell ref="D252:D253"/>
    <mergeCell ref="G252:H252"/>
    <mergeCell ref="G253:H253"/>
    <mergeCell ref="A256:C256"/>
    <mergeCell ref="E256:G256"/>
    <mergeCell ref="A243:C243"/>
    <mergeCell ref="E243:G243"/>
    <mergeCell ref="G274:H274"/>
    <mergeCell ref="G275:H275"/>
    <mergeCell ref="A267:C267"/>
    <mergeCell ref="E267:G267"/>
    <mergeCell ref="A262:H262"/>
    <mergeCell ref="D263:D264"/>
    <mergeCell ref="G263:H263"/>
    <mergeCell ref="G264:H264"/>
    <mergeCell ref="A254:H254"/>
    <mergeCell ref="A255:C255"/>
    <mergeCell ref="E255:G255"/>
    <mergeCell ref="A257:H258"/>
    <mergeCell ref="E50:G50"/>
    <mergeCell ref="A50:C50"/>
    <mergeCell ref="E138:G138"/>
    <mergeCell ref="A72:C72"/>
    <mergeCell ref="E72:G72"/>
    <mergeCell ref="A61:C61"/>
    <mergeCell ref="E61:G61"/>
    <mergeCell ref="A180:H180"/>
    <mergeCell ref="A181:C181"/>
    <mergeCell ref="E181:G181"/>
    <mergeCell ref="G167:H167"/>
    <mergeCell ref="G168:H168"/>
    <mergeCell ref="D156:D157"/>
    <mergeCell ref="G156:H156"/>
    <mergeCell ref="G157:H157"/>
    <mergeCell ref="G146:H146"/>
    <mergeCell ref="A148:C148"/>
    <mergeCell ref="E148:G148"/>
    <mergeCell ref="A147:H147"/>
    <mergeCell ref="A78:H78"/>
    <mergeCell ref="D79:D80"/>
    <mergeCell ref="G79:H79"/>
    <mergeCell ref="G80:H80"/>
    <mergeCell ref="A81:H81"/>
    <mergeCell ref="A51:H52"/>
    <mergeCell ref="A194:C194"/>
    <mergeCell ref="E194:G194"/>
    <mergeCell ref="A182:C182"/>
    <mergeCell ref="E182:G182"/>
    <mergeCell ref="A171:C171"/>
    <mergeCell ref="E171:G171"/>
    <mergeCell ref="A160:C160"/>
    <mergeCell ref="E160:G160"/>
    <mergeCell ref="A149:C149"/>
    <mergeCell ref="E149:G149"/>
    <mergeCell ref="A138:C138"/>
    <mergeCell ref="A183:H184"/>
    <mergeCell ref="D190:D191"/>
    <mergeCell ref="G190:H190"/>
    <mergeCell ref="G191:H191"/>
    <mergeCell ref="A82:C82"/>
    <mergeCell ref="A67:H67"/>
    <mergeCell ref="D57:D58"/>
    <mergeCell ref="G57:H57"/>
    <mergeCell ref="G58:H58"/>
    <mergeCell ref="A62:H63"/>
    <mergeCell ref="A59:H59"/>
    <mergeCell ref="A60:C60"/>
    <mergeCell ref="A211:C211"/>
    <mergeCell ref="E211:G211"/>
    <mergeCell ref="A289:C289"/>
    <mergeCell ref="E289:G289"/>
    <mergeCell ref="A287:H287"/>
    <mergeCell ref="A288:C288"/>
    <mergeCell ref="E288:G288"/>
    <mergeCell ref="E210:G210"/>
    <mergeCell ref="A276:H276"/>
    <mergeCell ref="A277:C277"/>
    <mergeCell ref="E277:G277"/>
    <mergeCell ref="A279:H280"/>
    <mergeCell ref="A284:H284"/>
    <mergeCell ref="D285:D286"/>
    <mergeCell ref="G285:H285"/>
    <mergeCell ref="G286:H286"/>
    <mergeCell ref="A278:C278"/>
    <mergeCell ref="E278:G278"/>
    <mergeCell ref="A265:H265"/>
    <mergeCell ref="A266:C266"/>
    <mergeCell ref="E266:G266"/>
    <mergeCell ref="A268:H269"/>
    <mergeCell ref="A273:H273"/>
    <mergeCell ref="D274:D275"/>
    <mergeCell ref="K158:M158"/>
    <mergeCell ref="A127:C127"/>
    <mergeCell ref="E127:G127"/>
    <mergeCell ref="A116:C116"/>
    <mergeCell ref="E116:G116"/>
    <mergeCell ref="A105:C105"/>
    <mergeCell ref="E105:G105"/>
    <mergeCell ref="A83:C83"/>
    <mergeCell ref="E83:G83"/>
    <mergeCell ref="A94:C94"/>
    <mergeCell ref="E94:G94"/>
    <mergeCell ref="A125:H125"/>
    <mergeCell ref="A126:C126"/>
    <mergeCell ref="E126:G126"/>
    <mergeCell ref="A128:H129"/>
    <mergeCell ref="A133:H133"/>
    <mergeCell ref="D134:D135"/>
    <mergeCell ref="G134:H134"/>
    <mergeCell ref="G135:H135"/>
    <mergeCell ref="A136:H136"/>
    <mergeCell ref="G91:H91"/>
    <mergeCell ref="A89:H89"/>
    <mergeCell ref="D90:D91"/>
    <mergeCell ref="A117:H118"/>
  </mergeCells>
  <pageMargins left="0.7" right="0.7" top="0.75" bottom="0.75" header="0.3" footer="0.3"/>
  <pageSetup paperSize="8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2021</vt:lpstr>
    </vt:vector>
  </TitlesOfParts>
  <Company>Mestna občina Velenje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Semečnik Goran</dc:creator>
  <cp:lastModifiedBy>HP</cp:lastModifiedBy>
  <cp:lastPrinted>2021-01-13T09:58:53Z</cp:lastPrinted>
  <dcterms:created xsi:type="dcterms:W3CDTF">2018-01-25T15:50:53Z</dcterms:created>
  <dcterms:modified xsi:type="dcterms:W3CDTF">2021-02-19T05:00:48Z</dcterms:modified>
</cp:coreProperties>
</file>