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G17" i="2"/>
  <c r="H9" i="2"/>
  <c r="H24" i="2"/>
  <c r="H15" i="2"/>
  <c r="G21" i="2"/>
  <c r="G24" i="2" s="1"/>
  <c r="G19" i="2"/>
  <c r="I19" i="2" s="1"/>
  <c r="G18" i="2"/>
  <c r="I18" i="2" s="1"/>
  <c r="I17" i="2"/>
  <c r="G16" i="2"/>
  <c r="I16" i="2" s="1"/>
  <c r="G13" i="2"/>
  <c r="G12" i="2"/>
  <c r="I12" i="2" s="1"/>
  <c r="G11" i="2"/>
  <c r="I11" i="2" s="1"/>
  <c r="G10" i="2"/>
  <c r="I10" i="2" s="1"/>
  <c r="G7" i="2"/>
  <c r="I7" i="2" s="1"/>
  <c r="G6" i="2"/>
  <c r="I6" i="2" s="1"/>
  <c r="G5" i="2"/>
  <c r="G4" i="2"/>
  <c r="I4" i="2" s="1"/>
  <c r="G3" i="2"/>
  <c r="I3" i="2" s="1"/>
  <c r="H23" i="2" l="1"/>
  <c r="H25" i="2" s="1"/>
  <c r="G15" i="2"/>
  <c r="I15" i="2" s="1"/>
  <c r="G9" i="2"/>
  <c r="I9" i="2" s="1"/>
  <c r="G2" i="2"/>
  <c r="I5" i="2"/>
  <c r="I13" i="2"/>
  <c r="I21" i="2"/>
  <c r="I24" i="2" s="1"/>
  <c r="G23" i="2" l="1"/>
  <c r="G25" i="2" s="1"/>
  <c r="I2" i="2"/>
  <c r="I23" i="2" s="1"/>
  <c r="I25" i="2" s="1"/>
</calcChain>
</file>

<file path=xl/sharedStrings.xml><?xml version="1.0" encoding="utf-8"?>
<sst xmlns="http://schemas.openxmlformats.org/spreadsheetml/2006/main" count="80" uniqueCount="63">
  <si>
    <t>Oznaka</t>
  </si>
  <si>
    <t xml:space="preserve">zadeva </t>
  </si>
  <si>
    <t>opis</t>
  </si>
  <si>
    <t>ME</t>
  </si>
  <si>
    <t>Količina</t>
  </si>
  <si>
    <t>Popust</t>
  </si>
  <si>
    <t>1.</t>
  </si>
  <si>
    <t>RFID vračalnik s sortirnim sistemom</t>
  </si>
  <si>
    <t>komplet</t>
  </si>
  <si>
    <t>1.1.</t>
  </si>
  <si>
    <t xml:space="preserve">RFID vračalnik </t>
  </si>
  <si>
    <t>kos</t>
  </si>
  <si>
    <t>1.2.</t>
  </si>
  <si>
    <t xml:space="preserve">Sortirni sistem, 3 kategorije </t>
  </si>
  <si>
    <t>1.3.</t>
  </si>
  <si>
    <t>Vozički s pomičnim dnom</t>
  </si>
  <si>
    <t>• Velikosti (dxšxv), možna so odstopanja +/- 5 cm:
• 3 x voziček: 1060x650x800 mm 
• 1 x voziček: 1060x470x800 mm
• Kolesa so razporejena tako, da zagotavljajo lažje manevriranje v majhnem prostoru.
• Gumirana kolesa
• 2 vrtljivi kolesi za lažje manevriranja. 
• Voziček ima pomično dno, ki ščiti gradivo pred poškodbami in se pod težo knjig spušča, tako, da se voziček polni
• Izdelani iz aluminija</t>
  </si>
  <si>
    <t>1.4.</t>
  </si>
  <si>
    <t>Drobni material</t>
  </si>
  <si>
    <t xml:space="preserve">Izvajalec zagotovi potrebni drobni material, da bo izvedel zagon in delovanje vračalnika s sortirnim mehanizom.  </t>
  </si>
  <si>
    <t>1.5.</t>
  </si>
  <si>
    <t>Namestitev in instalacije</t>
  </si>
  <si>
    <t xml:space="preserve">Izbrani ponudnik ob dobavi vračalnika in sortirnega sistema zagotovi montažo opreme skupaj z instalacijami. Naročnik zagotovi prosto mrežno in električno vtičnico. Izvajalec do mikrolokacije sistema položi napajalni (Kabel NYM-J, 3x2.5) in signalni kabel (UTP cat.6) ter PVC kanal, da bo prekril kabel. Potrebe: napajalni kabel 100m, signalni kabel 220 m in kanal PVC 50 m.
Naročnik zagotovi, da se dodela prostor po predhodnem dogovoru z izbranim izvajalcem. Mizarska oz. zidarska niso del ponudbe. </t>
  </si>
  <si>
    <t>2.</t>
  </si>
  <si>
    <t>RFID knjigomat za vračanje in izposojo gradiva</t>
  </si>
  <si>
    <t>2.1.</t>
  </si>
  <si>
    <t>• Delovanje na RFID tehnologiji, s frekvenco 13,56MHz. 
• Identifikacija člana ob postopku izposoje z RFID člansko izkaznico 
• EAS funkcija: EAS bit in/ali AFI
• Izposoja, vračanje ali kombinacija obojega
• Pošiljanje e-pošte članom o transakcijah z gradivom
• Možnost nadgradnje – priključitev tiskalnika za izpis transakcij 
• Zaslon na dotik 22˝, 16:9 razmerje
• Pultna varianta, moderne oblike 
• Material: nerjaveče jeklo
• Podpira SIP2 protokol
• Usklajen s Cobiss3
• Standard: ISO 15.693 / 18.000-3.1 / ISO 28.560 / ISO 14.443
• Certifikat: CE/EMC</t>
  </si>
  <si>
    <t>2.2.</t>
  </si>
  <si>
    <t>Programska oprema</t>
  </si>
  <si>
    <t>usklajena s Cobis 3</t>
  </si>
  <si>
    <t>2.3.</t>
  </si>
  <si>
    <t>Namestitev</t>
  </si>
  <si>
    <t>Namestitev v predpripravljena stojala</t>
  </si>
  <si>
    <t>2.4.</t>
  </si>
  <si>
    <t>Programiranje, zagon in šolanje uporabnikov</t>
  </si>
  <si>
    <t>3.</t>
  </si>
  <si>
    <t>Štetje obiskovalcev</t>
  </si>
  <si>
    <t>3.1.</t>
  </si>
  <si>
    <t>Števec obiskovalcev</t>
  </si>
  <si>
    <t>3.2.</t>
  </si>
  <si>
    <t>Potreben drobni material</t>
  </si>
  <si>
    <t>3.3.</t>
  </si>
  <si>
    <t xml:space="preserve">Namestitev </t>
  </si>
  <si>
    <t>Namestitev števcev na dveh lokacijah</t>
  </si>
  <si>
    <t>3.4.</t>
  </si>
  <si>
    <t>Programiranje, zagon in šolanje</t>
  </si>
  <si>
    <t>Programiranje na obstoječo programsko opremo, zagon in šolanje uporabnikov sistemov</t>
  </si>
  <si>
    <t>4.</t>
  </si>
  <si>
    <t>Mesečno vzdrževanje vračalnika s sortirnim sistemom, knjigomata za izposojo in vračanje gradiva, štetja obiskovalcev, zaščitnih anten in RFID čitalcev za izposojo/vračanje gradiva in konverzije</t>
  </si>
  <si>
    <t>komplet (na mesec)</t>
  </si>
  <si>
    <t>• RFID vračalnik za samodejno vračanje gradiva knjižnice 
• Sortirnik za trojno sortiranje 
• Vozički s pomičnim dnom 
• Potrebni drobni material
• Vgradnja in instalacije
• Programiranje, zagon in usposabljanje uporabnikov sistema</t>
  </si>
  <si>
    <t>• RFID knjigomat 
• Namenska programska oprema
• Namestitev 
• Programiranje, zagon in šolanje uporabnikov sistema</t>
  </si>
  <si>
    <t>• Števca obiskovalcev in nosilca na dveh ločenih vhodih
• Drobni material
• Namestitev 
• Programiranje, zagon in šolanje uporabnikov sistema</t>
  </si>
  <si>
    <t>• Števec obiskovalcev z ohišjem in nosilcem
• Natančnost štetja nad 95% natančnostjo
• 3D števec, z dvojno stereo lečo  
• Omogoča nastavitev ločenih številk za vhode, izhode in mimohode. 
• Možnosti napajanja 12V ali POE  
• Nosilec po potrebi, glede na višino stropa
• Kompatibilen z obstoječo programsko opremo naročnika</t>
  </si>
  <si>
    <t>Prodajna cena brez DDV</t>
  </si>
  <si>
    <t>Prodajna vrednost brez DDV</t>
  </si>
  <si>
    <t>Prodajna vrednost brez DDV s popustom</t>
  </si>
  <si>
    <t>Vzdrževanje celotne opreme (36 mesecev)</t>
  </si>
  <si>
    <t>OPREMA (vračalnik - 1, knjigomat - 2, števec - 3) brez DDV</t>
  </si>
  <si>
    <t>VZDRŽEVANJE OPREME (vzdrževanje - 4) brez DDV</t>
  </si>
  <si>
    <t>SKUPAJ OPREMA IN VDRŽEVANJE OPREME brez DDV</t>
  </si>
  <si>
    <r>
      <t>• RFID vračalnik bo nameščen v notranjosti knjižnice in služi namenu vračanja knjižnega in neknjižnega gradiva.
• Delovanje vračalnika na RFID tehnologiji, s frekvenco 13,56MHz. 
• Za vračanje gradiva ni potrebna identifikacija uporabnika.
• Ob vračilu gradiva uporabnik prejme na svojo e-pošto informacije o vrnjenem gradivu.
• Nadgradnja: SMS obveščanje o vrnjenem gradivu</t>
    </r>
    <r>
      <rPr>
        <sz val="11"/>
        <color theme="1"/>
        <rFont val="Calibri"/>
        <family val="2"/>
        <scheme val="minor"/>
      </rPr>
      <t xml:space="preserve">
• Preprosto vodenje uporabnika ob uporabi, razumljivo za otroke in odrasle v različnih jezikovnih variantah 
• Vračanje gradiva (CD/DVD, knjige, revije). 
• Kompatibilen s SIP2 protokolom in deluje v Cobiss3 okolju.
• Podpira LMS/ILS in SIP2.
• Podpira: EAS in AFI funkcijo (ob ponovnem vračanju se gradivo razknjiži in ponovno vzpostavi EAS bit). 
• Podatkovni model: Danski (ISO 28560/3)
• Certifikat: CE/EMC
• RFID čitalec: 13,56 MHz, podpira ISO 15693, ISO 18000
• Komunikacijska povezava: standard UTP</t>
    </r>
  </si>
  <si>
    <r>
      <t>• Delovanje sortirnika na RFID tehnologiji, s frekvenco 13,56MHz. 
• Sortirnik s trojnim sortiranjem (rezervirano gradivo, prosto gradivo in mladinski oddelek)
• Sortirnik omogoča tudi identifikacijo gradiv iz krajevnih knjižnic in zagotovi knjižničarju informacijo o tem ali se ob vračilu knjig v vozičkih nahaja gradivo iz krajevnih knjižnic. 
• Video pregled nad polnostjo vozičkov in delovanjem sortirnega sistema (2 kameri)</t>
    </r>
    <r>
      <rPr>
        <sz val="11"/>
        <color theme="1"/>
        <rFont val="Calibri"/>
        <family val="2"/>
        <scheme val="minor"/>
      </rPr>
      <t xml:space="preserve"> 
• Podprto z: 13,56 MHz, ISO 15693 / ISO 18000-3.1
• Programska rešitev: konfigurirana
• Podpira LMS/ILS protokole SIP2 in je neodvisen od podatkovnega modela 
• Standardi / certificiranje: CE / EMC skladno, EN 1050-1
• Obdelani valji, ki vplivajo na zmanjšano stopnjo hrupa ob sortiranju knjižničnega gradiva.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</si>
</sst>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1" xfId="0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5" xfId="0" applyFont="1" applyBorder="1" applyProtection="1">
      <protection locked="0"/>
    </xf>
    <xf numFmtId="0" fontId="0" fillId="0" borderId="0" xfId="0" applyBorder="1" applyProtection="1">
      <protection locked="0"/>
    </xf>
    <xf numFmtId="0" fontId="1" fillId="0" borderId="1" xfId="0" applyFont="1" applyBorder="1" applyProtection="1"/>
    <xf numFmtId="0" fontId="0" fillId="3" borderId="1" xfId="0" applyFill="1" applyBorder="1" applyProtection="1"/>
    <xf numFmtId="0" fontId="0" fillId="0" borderId="1" xfId="0" applyFont="1" applyBorder="1" applyProtection="1"/>
    <xf numFmtId="0" fontId="0" fillId="0" borderId="1" xfId="0" applyBorder="1" applyProtection="1"/>
    <xf numFmtId="0" fontId="1" fillId="3" borderId="3" xfId="0" applyFont="1" applyFill="1" applyBorder="1" applyProtection="1">
      <protection locked="0"/>
    </xf>
    <xf numFmtId="0" fontId="1" fillId="3" borderId="4" xfId="0" applyFont="1" applyFill="1" applyBorder="1" applyProtection="1">
      <protection locked="0"/>
    </xf>
    <xf numFmtId="0" fontId="1" fillId="3" borderId="5" xfId="0" applyFont="1" applyFill="1" applyBorder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C1" workbookViewId="0">
      <selection activeCell="C4" sqref="C4"/>
    </sheetView>
  </sheetViews>
  <sheetFormatPr defaultRowHeight="15" x14ac:dyDescent="0.25"/>
  <cols>
    <col min="1" max="1" width="9.140625" style="5"/>
    <col min="2" max="2" width="42.42578125" style="5" bestFit="1" customWidth="1"/>
    <col min="3" max="3" width="103.7109375" style="5" bestFit="1" customWidth="1"/>
    <col min="4" max="4" width="18.42578125" style="5" customWidth="1"/>
    <col min="5" max="5" width="8" style="5" bestFit="1" customWidth="1"/>
    <col min="6" max="6" width="13.7109375" style="5" customWidth="1"/>
    <col min="7" max="7" width="17.42578125" style="5" customWidth="1"/>
    <col min="8" max="8" width="10.5703125" style="5" customWidth="1"/>
    <col min="9" max="9" width="20.85546875" style="5" customWidth="1"/>
    <col min="10" max="16384" width="9.140625" style="5"/>
  </cols>
  <sheetData>
    <row r="1" spans="1:9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54</v>
      </c>
      <c r="G1" s="2" t="s">
        <v>55</v>
      </c>
      <c r="H1" s="3" t="s">
        <v>5</v>
      </c>
      <c r="I1" s="4" t="s">
        <v>56</v>
      </c>
    </row>
    <row r="2" spans="1:9" ht="90" x14ac:dyDescent="0.25">
      <c r="A2" s="6" t="s">
        <v>6</v>
      </c>
      <c r="B2" s="7" t="s">
        <v>7</v>
      </c>
      <c r="C2" s="8" t="s">
        <v>50</v>
      </c>
      <c r="D2" s="6" t="s">
        <v>8</v>
      </c>
      <c r="E2" s="18">
        <v>1</v>
      </c>
      <c r="F2" s="6"/>
      <c r="G2" s="18">
        <f>+G3+G4+G5+G6+G7</f>
        <v>0</v>
      </c>
      <c r="H2" s="18">
        <f>+H3+H4+H5+H6+H7</f>
        <v>0</v>
      </c>
      <c r="I2" s="18">
        <f>G2-H2</f>
        <v>0</v>
      </c>
    </row>
    <row r="3" spans="1:9" ht="210" x14ac:dyDescent="0.25">
      <c r="A3" s="9" t="s">
        <v>9</v>
      </c>
      <c r="B3" s="9" t="s">
        <v>10</v>
      </c>
      <c r="C3" s="10" t="s">
        <v>61</v>
      </c>
      <c r="D3" s="9" t="s">
        <v>11</v>
      </c>
      <c r="E3" s="20">
        <v>1</v>
      </c>
      <c r="F3" s="9"/>
      <c r="G3" s="18">
        <f t="shared" ref="G3:G19" si="0">E3*F3</f>
        <v>0</v>
      </c>
      <c r="H3" s="9"/>
      <c r="I3" s="18">
        <f t="shared" ref="I3:I21" si="1">G3-H3</f>
        <v>0</v>
      </c>
    </row>
    <row r="4" spans="1:9" ht="150" x14ac:dyDescent="0.25">
      <c r="A4" s="9" t="s">
        <v>12</v>
      </c>
      <c r="B4" s="9" t="s">
        <v>13</v>
      </c>
      <c r="C4" s="10" t="s">
        <v>62</v>
      </c>
      <c r="D4" s="9" t="s">
        <v>11</v>
      </c>
      <c r="E4" s="20">
        <v>1</v>
      </c>
      <c r="F4" s="9"/>
      <c r="G4" s="18">
        <f t="shared" si="0"/>
        <v>0</v>
      </c>
      <c r="H4" s="9"/>
      <c r="I4" s="18">
        <f t="shared" si="1"/>
        <v>0</v>
      </c>
    </row>
    <row r="5" spans="1:9" ht="120" x14ac:dyDescent="0.25">
      <c r="A5" s="11" t="s">
        <v>14</v>
      </c>
      <c r="B5" s="11" t="s">
        <v>15</v>
      </c>
      <c r="C5" s="12" t="s">
        <v>16</v>
      </c>
      <c r="D5" s="11" t="s">
        <v>11</v>
      </c>
      <c r="E5" s="21">
        <v>4</v>
      </c>
      <c r="F5" s="11"/>
      <c r="G5" s="18">
        <f t="shared" si="0"/>
        <v>0</v>
      </c>
      <c r="H5" s="11"/>
      <c r="I5" s="18">
        <f t="shared" si="1"/>
        <v>0</v>
      </c>
    </row>
    <row r="6" spans="1:9" x14ac:dyDescent="0.25">
      <c r="A6" s="11" t="s">
        <v>17</v>
      </c>
      <c r="B6" s="11" t="s">
        <v>18</v>
      </c>
      <c r="C6" s="11" t="s">
        <v>19</v>
      </c>
      <c r="D6" s="11" t="s">
        <v>8</v>
      </c>
      <c r="E6" s="21">
        <v>1</v>
      </c>
      <c r="F6" s="11"/>
      <c r="G6" s="18">
        <f t="shared" si="0"/>
        <v>0</v>
      </c>
      <c r="H6" s="11"/>
      <c r="I6" s="18">
        <f t="shared" si="1"/>
        <v>0</v>
      </c>
    </row>
    <row r="7" spans="1:9" ht="90" x14ac:dyDescent="0.25">
      <c r="A7" s="11" t="s">
        <v>20</v>
      </c>
      <c r="B7" s="11" t="s">
        <v>21</v>
      </c>
      <c r="C7" s="12" t="s">
        <v>22</v>
      </c>
      <c r="D7" s="11" t="s">
        <v>8</v>
      </c>
      <c r="E7" s="21">
        <v>1</v>
      </c>
      <c r="F7" s="11"/>
      <c r="G7" s="18">
        <f t="shared" si="0"/>
        <v>0</v>
      </c>
      <c r="H7" s="11"/>
      <c r="I7" s="18">
        <f t="shared" si="1"/>
        <v>0</v>
      </c>
    </row>
    <row r="8" spans="1:9" s="13" customFormat="1" x14ac:dyDescent="0.25">
      <c r="A8" s="6"/>
      <c r="B8" s="6"/>
      <c r="C8" s="6"/>
      <c r="D8" s="6"/>
      <c r="E8" s="18"/>
      <c r="F8" s="6"/>
      <c r="G8" s="18"/>
      <c r="H8" s="6"/>
      <c r="I8" s="18"/>
    </row>
    <row r="9" spans="1:9" ht="60" x14ac:dyDescent="0.25">
      <c r="A9" s="6" t="s">
        <v>23</v>
      </c>
      <c r="B9" s="6" t="s">
        <v>24</v>
      </c>
      <c r="C9" s="8" t="s">
        <v>51</v>
      </c>
      <c r="D9" s="6" t="s">
        <v>8</v>
      </c>
      <c r="E9" s="18">
        <v>3</v>
      </c>
      <c r="F9" s="6"/>
      <c r="G9" s="18">
        <f>+G10+G11+G12+G13</f>
        <v>0</v>
      </c>
      <c r="H9" s="6">
        <f>+H10+H11+H12+H13</f>
        <v>0</v>
      </c>
      <c r="I9" s="18">
        <f t="shared" si="1"/>
        <v>0</v>
      </c>
    </row>
    <row r="10" spans="1:9" ht="195" x14ac:dyDescent="0.25">
      <c r="A10" s="11" t="s">
        <v>25</v>
      </c>
      <c r="B10" s="11" t="s">
        <v>24</v>
      </c>
      <c r="C10" s="12" t="s">
        <v>26</v>
      </c>
      <c r="D10" s="11" t="s">
        <v>11</v>
      </c>
      <c r="E10" s="21">
        <v>3</v>
      </c>
      <c r="F10" s="11"/>
      <c r="G10" s="18">
        <f t="shared" si="0"/>
        <v>0</v>
      </c>
      <c r="H10" s="11"/>
      <c r="I10" s="18">
        <f t="shared" si="1"/>
        <v>0</v>
      </c>
    </row>
    <row r="11" spans="1:9" x14ac:dyDescent="0.25">
      <c r="A11" s="11" t="s">
        <v>27</v>
      </c>
      <c r="B11" s="11" t="s">
        <v>28</v>
      </c>
      <c r="C11" s="12" t="s">
        <v>29</v>
      </c>
      <c r="D11" s="11" t="s">
        <v>11</v>
      </c>
      <c r="E11" s="21">
        <v>3</v>
      </c>
      <c r="F11" s="11"/>
      <c r="G11" s="18">
        <f t="shared" si="0"/>
        <v>0</v>
      </c>
      <c r="H11" s="11"/>
      <c r="I11" s="18">
        <f t="shared" si="1"/>
        <v>0</v>
      </c>
    </row>
    <row r="12" spans="1:9" x14ac:dyDescent="0.25">
      <c r="A12" s="11" t="s">
        <v>30</v>
      </c>
      <c r="B12" s="11" t="s">
        <v>31</v>
      </c>
      <c r="C12" s="12" t="s">
        <v>32</v>
      </c>
      <c r="D12" s="11" t="s">
        <v>11</v>
      </c>
      <c r="E12" s="21">
        <v>3</v>
      </c>
      <c r="F12" s="11"/>
      <c r="G12" s="18">
        <f t="shared" si="0"/>
        <v>0</v>
      </c>
      <c r="H12" s="11"/>
      <c r="I12" s="18">
        <f t="shared" si="1"/>
        <v>0</v>
      </c>
    </row>
    <row r="13" spans="1:9" x14ac:dyDescent="0.25">
      <c r="A13" s="11" t="s">
        <v>33</v>
      </c>
      <c r="B13" s="11" t="s">
        <v>34</v>
      </c>
      <c r="C13" s="12" t="s">
        <v>34</v>
      </c>
      <c r="D13" s="11" t="s">
        <v>8</v>
      </c>
      <c r="E13" s="21">
        <v>1</v>
      </c>
      <c r="F13" s="11"/>
      <c r="G13" s="18">
        <f t="shared" si="0"/>
        <v>0</v>
      </c>
      <c r="H13" s="11"/>
      <c r="I13" s="18">
        <f t="shared" si="1"/>
        <v>0</v>
      </c>
    </row>
    <row r="14" spans="1:9" s="13" customFormat="1" x14ac:dyDescent="0.25">
      <c r="A14" s="6"/>
      <c r="B14" s="6"/>
      <c r="C14" s="6"/>
      <c r="D14" s="6"/>
      <c r="E14" s="18"/>
      <c r="F14" s="6"/>
      <c r="G14" s="18"/>
      <c r="H14" s="6"/>
      <c r="I14" s="18"/>
    </row>
    <row r="15" spans="1:9" ht="60" x14ac:dyDescent="0.25">
      <c r="A15" s="6" t="s">
        <v>35</v>
      </c>
      <c r="B15" s="6" t="s">
        <v>36</v>
      </c>
      <c r="C15" s="8" t="s">
        <v>52</v>
      </c>
      <c r="D15" s="6" t="s">
        <v>8</v>
      </c>
      <c r="E15" s="18">
        <v>1</v>
      </c>
      <c r="F15" s="6"/>
      <c r="G15" s="18">
        <f>+G16+G17+G18+G19</f>
        <v>0</v>
      </c>
      <c r="H15" s="6">
        <f>+H16+H17+H18+H19</f>
        <v>0</v>
      </c>
      <c r="I15" s="18">
        <f t="shared" si="1"/>
        <v>0</v>
      </c>
    </row>
    <row r="16" spans="1:9" ht="105" x14ac:dyDescent="0.25">
      <c r="A16" s="11" t="s">
        <v>37</v>
      </c>
      <c r="B16" s="11" t="s">
        <v>38</v>
      </c>
      <c r="C16" s="12" t="s">
        <v>53</v>
      </c>
      <c r="D16" s="11" t="s">
        <v>11</v>
      </c>
      <c r="E16" s="21">
        <v>2</v>
      </c>
      <c r="F16" s="11"/>
      <c r="G16" s="18">
        <f t="shared" si="0"/>
        <v>0</v>
      </c>
      <c r="H16" s="11"/>
      <c r="I16" s="18">
        <f t="shared" si="1"/>
        <v>0</v>
      </c>
    </row>
    <row r="17" spans="1:9" x14ac:dyDescent="0.25">
      <c r="A17" s="11" t="s">
        <v>39</v>
      </c>
      <c r="B17" s="11" t="s">
        <v>18</v>
      </c>
      <c r="C17" s="12" t="s">
        <v>40</v>
      </c>
      <c r="D17" s="11" t="s">
        <v>8</v>
      </c>
      <c r="E17" s="21">
        <v>1</v>
      </c>
      <c r="F17" s="11"/>
      <c r="G17" s="18">
        <f t="shared" si="0"/>
        <v>0</v>
      </c>
      <c r="H17" s="11"/>
      <c r="I17" s="18">
        <f t="shared" si="1"/>
        <v>0</v>
      </c>
    </row>
    <row r="18" spans="1:9" x14ac:dyDescent="0.25">
      <c r="A18" s="11" t="s">
        <v>41</v>
      </c>
      <c r="B18" s="11" t="s">
        <v>42</v>
      </c>
      <c r="C18" s="12" t="s">
        <v>43</v>
      </c>
      <c r="D18" s="11" t="s">
        <v>8</v>
      </c>
      <c r="E18" s="21">
        <v>1</v>
      </c>
      <c r="F18" s="11"/>
      <c r="G18" s="18">
        <f t="shared" si="0"/>
        <v>0</v>
      </c>
      <c r="H18" s="11"/>
      <c r="I18" s="18">
        <f t="shared" si="1"/>
        <v>0</v>
      </c>
    </row>
    <row r="19" spans="1:9" x14ac:dyDescent="0.25">
      <c r="A19" s="11" t="s">
        <v>44</v>
      </c>
      <c r="B19" s="11" t="s">
        <v>45</v>
      </c>
      <c r="C19" s="12" t="s">
        <v>46</v>
      </c>
      <c r="D19" s="11" t="s">
        <v>8</v>
      </c>
      <c r="E19" s="21">
        <v>1</v>
      </c>
      <c r="F19" s="11"/>
      <c r="G19" s="18">
        <f t="shared" si="0"/>
        <v>0</v>
      </c>
      <c r="H19" s="11"/>
      <c r="I19" s="18">
        <f t="shared" si="1"/>
        <v>0</v>
      </c>
    </row>
    <row r="20" spans="1:9" s="13" customFormat="1" x14ac:dyDescent="0.25">
      <c r="A20" s="6"/>
      <c r="B20" s="6"/>
      <c r="C20" s="6"/>
      <c r="D20" s="6"/>
      <c r="E20" s="18"/>
      <c r="F20" s="6"/>
      <c r="G20" s="18"/>
      <c r="H20" s="6"/>
      <c r="I20" s="18"/>
    </row>
    <row r="21" spans="1:9" ht="30" x14ac:dyDescent="0.25">
      <c r="A21" s="6" t="s">
        <v>47</v>
      </c>
      <c r="B21" s="6" t="s">
        <v>57</v>
      </c>
      <c r="C21" s="8" t="s">
        <v>48</v>
      </c>
      <c r="D21" s="6" t="s">
        <v>49</v>
      </c>
      <c r="E21" s="18">
        <v>36</v>
      </c>
      <c r="F21" s="6"/>
      <c r="G21" s="18">
        <f>E21*F21</f>
        <v>0</v>
      </c>
      <c r="H21" s="6"/>
      <c r="I21" s="18">
        <f t="shared" si="1"/>
        <v>0</v>
      </c>
    </row>
    <row r="22" spans="1:9" s="13" customFormat="1" x14ac:dyDescent="0.25">
      <c r="A22" s="14"/>
      <c r="B22" s="15"/>
      <c r="C22" s="16"/>
      <c r="D22" s="6"/>
      <c r="E22" s="6"/>
      <c r="F22" s="6"/>
      <c r="G22" s="18"/>
      <c r="H22" s="6"/>
      <c r="I22" s="18"/>
    </row>
    <row r="23" spans="1:9" x14ac:dyDescent="0.25">
      <c r="A23" s="17"/>
      <c r="B23" s="15"/>
      <c r="C23" s="22" t="s">
        <v>58</v>
      </c>
      <c r="D23" s="23"/>
      <c r="E23" s="23"/>
      <c r="F23" s="24"/>
      <c r="G23" s="19">
        <f>G15+G9+G2</f>
        <v>0</v>
      </c>
      <c r="H23" s="19">
        <f t="shared" ref="H23:I23" si="2">H15+H9+H2</f>
        <v>0</v>
      </c>
      <c r="I23" s="19">
        <f t="shared" si="2"/>
        <v>0</v>
      </c>
    </row>
    <row r="24" spans="1:9" x14ac:dyDescent="0.25">
      <c r="A24" s="17"/>
      <c r="B24" s="15"/>
      <c r="C24" s="22" t="s">
        <v>59</v>
      </c>
      <c r="D24" s="23"/>
      <c r="E24" s="23"/>
      <c r="F24" s="24"/>
      <c r="G24" s="19">
        <f>G21</f>
        <v>0</v>
      </c>
      <c r="H24" s="19">
        <f t="shared" ref="H24:I24" si="3">H21</f>
        <v>0</v>
      </c>
      <c r="I24" s="19">
        <f t="shared" si="3"/>
        <v>0</v>
      </c>
    </row>
    <row r="25" spans="1:9" x14ac:dyDescent="0.25">
      <c r="A25" s="17"/>
      <c r="B25" s="15"/>
      <c r="C25" s="22" t="s">
        <v>60</v>
      </c>
      <c r="D25" s="23"/>
      <c r="E25" s="23"/>
      <c r="F25" s="24"/>
      <c r="G25" s="19">
        <f>+G23+G24</f>
        <v>0</v>
      </c>
      <c r="H25" s="19">
        <f t="shared" ref="H25:I25" si="4">+H23+H24</f>
        <v>0</v>
      </c>
      <c r="I25" s="19">
        <f t="shared" si="4"/>
        <v>0</v>
      </c>
    </row>
  </sheetData>
  <sheetProtection algorithmName="SHA-512" hashValue="HkMAZ/+J2aR5jwxvMUl1j/hTHVWE/sK0YN8UcGPfYoAD8IpG49a57le2LTffxqUlofYKZaAE5pZvuk22RVWlWg==" saltValue="SKNQSuKCtWzv1y4+ewYpTw==" spinCount="100000" sheet="1" objects="1" scenarios="1"/>
  <mergeCells count="3">
    <mergeCell ref="C23:F23"/>
    <mergeCell ref="C24:F24"/>
    <mergeCell ref="C25:F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2021-03-01T12:27:53Z</dcterms:modified>
</cp:coreProperties>
</file>